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showHorizontalScroll="0" showVerticalScroll="0" xWindow="-120" yWindow="-120" windowWidth="29040" windowHeight="15840" activeTab="2"/>
  </bookViews>
  <sheets>
    <sheet name="記入注記" sheetId="20" r:id="rId1"/>
    <sheet name="入力画面　　軽減税率8%" sheetId="3" r:id="rId2"/>
    <sheet name="請求書8％" sheetId="27" r:id="rId3"/>
    <sheet name="入力画面　10％" sheetId="35" r:id="rId4"/>
    <sheet name="請求書10％" sheetId="36" r:id="rId5"/>
    <sheet name="注意文" sheetId="15" state="hidden" r:id="rId6"/>
    <sheet name="押印枠" sheetId="5" state="hidden" r:id="rId7"/>
    <sheet name="Sheet1" sheetId="21" state="hidden" r:id="rId8"/>
    <sheet name="互換性レポート" sheetId="33" state="hidden" r:id="rId9"/>
  </sheets>
  <definedNames>
    <definedName name="_xlnm.Print_Area" localSheetId="0">記入注記!$A$1:$Y$45</definedName>
    <definedName name="_xlnm.Print_Area" localSheetId="4">'請求書10％'!$A$1:$T$31</definedName>
    <definedName name="_xlnm.Print_Area" localSheetId="2">'請求書8％'!$A$1:$T$31</definedName>
    <definedName name="_xlnm.Print_Area" localSheetId="1">'入力画面　　軽減税率8%'!$A$1:$Y$43</definedName>
    <definedName name="_xlnm.Print_Area" localSheetId="3">'入力画面　10％'!$A$1:$Y$43</definedName>
  </definedNames>
  <calcPr calcId="152511"/>
</workbook>
</file>

<file path=xl/calcChain.xml><?xml version="1.0" encoding="utf-8"?>
<calcChain xmlns="http://schemas.openxmlformats.org/spreadsheetml/2006/main">
  <c r="S16" i="3" l="1"/>
  <c r="S14" i="3"/>
  <c r="O14" i="3" s="1"/>
  <c r="S13" i="3"/>
  <c r="W15" i="3"/>
  <c r="U15" i="3"/>
  <c r="V15" i="35"/>
  <c r="R16" i="35"/>
  <c r="S14" i="36" s="1"/>
  <c r="R14" i="35"/>
  <c r="S12" i="36" s="1"/>
  <c r="R13" i="35"/>
  <c r="S11" i="36" s="1"/>
  <c r="P14" i="27"/>
  <c r="P13" i="27"/>
  <c r="S14" i="27"/>
  <c r="P14" i="36"/>
  <c r="P11" i="27"/>
  <c r="S11" i="27"/>
  <c r="P12" i="27"/>
  <c r="D29" i="36"/>
  <c r="G11" i="27"/>
  <c r="F11" i="36"/>
  <c r="S15" i="3" l="1"/>
  <c r="N14" i="35"/>
  <c r="R6" i="3"/>
  <c r="S17" i="3" l="1"/>
  <c r="S13" i="27"/>
  <c r="Y13" i="3"/>
  <c r="O13" i="3" s="1"/>
  <c r="N11" i="27" s="1"/>
  <c r="Y14" i="3"/>
  <c r="AA15" i="3" s="1"/>
  <c r="AD15" i="3"/>
  <c r="O16" i="3"/>
  <c r="Y16" i="3"/>
  <c r="Q17" i="3"/>
  <c r="Q18" i="3" s="1"/>
  <c r="W17" i="3"/>
  <c r="W18" i="3" s="1"/>
  <c r="O21" i="3"/>
  <c r="O22" i="3"/>
  <c r="O24" i="3"/>
  <c r="R6" i="35"/>
  <c r="N6" i="35"/>
  <c r="B11" i="36" s="1"/>
  <c r="N6" i="3"/>
  <c r="B11" i="27" s="1"/>
  <c r="Q7" i="35"/>
  <c r="M7" i="35" s="1"/>
  <c r="G28" i="27"/>
  <c r="D28" i="36"/>
  <c r="D27" i="36"/>
  <c r="G29" i="36"/>
  <c r="G29" i="27"/>
  <c r="D29" i="27"/>
  <c r="B13" i="27"/>
  <c r="B14" i="27" s="1"/>
  <c r="Q7" i="3"/>
  <c r="M7" i="3" s="1"/>
  <c r="C7" i="27"/>
  <c r="G28" i="36"/>
  <c r="G27" i="36"/>
  <c r="G25" i="36"/>
  <c r="T24" i="36"/>
  <c r="S24" i="36"/>
  <c r="S25" i="36" s="1"/>
  <c r="G24" i="36"/>
  <c r="T23" i="36"/>
  <c r="G23" i="36"/>
  <c r="T22" i="36"/>
  <c r="C22" i="36"/>
  <c r="S21" i="36"/>
  <c r="O21" i="36"/>
  <c r="M21" i="36"/>
  <c r="C21" i="36"/>
  <c r="O20" i="36"/>
  <c r="C20" i="36"/>
  <c r="O19" i="36"/>
  <c r="M19" i="36"/>
  <c r="G19" i="36"/>
  <c r="C19" i="36"/>
  <c r="G18" i="36"/>
  <c r="D14" i="36"/>
  <c r="G14" i="36" s="1"/>
  <c r="P13" i="36"/>
  <c r="P15" i="36" s="1"/>
  <c r="D13" i="36"/>
  <c r="B13" i="36"/>
  <c r="B14" i="36" s="1"/>
  <c r="P12" i="36"/>
  <c r="P11" i="36"/>
  <c r="M8" i="36"/>
  <c r="C7" i="36"/>
  <c r="P5" i="36"/>
  <c r="T25" i="36"/>
  <c r="I13" i="36"/>
  <c r="T25" i="27"/>
  <c r="E34" i="35"/>
  <c r="G32" i="35"/>
  <c r="G31" i="35"/>
  <c r="C22" i="35"/>
  <c r="N22" i="35"/>
  <c r="N21" i="35"/>
  <c r="AD15" i="35"/>
  <c r="V17" i="35"/>
  <c r="V18" i="35" s="1"/>
  <c r="P17" i="35"/>
  <c r="P18" i="35" s="1"/>
  <c r="X16" i="35"/>
  <c r="N16" i="35" s="1"/>
  <c r="T15" i="35"/>
  <c r="X14" i="35"/>
  <c r="Z15" i="35" s="1"/>
  <c r="N19" i="36" s="1"/>
  <c r="N12" i="36"/>
  <c r="X13" i="35"/>
  <c r="N13" i="35" s="1"/>
  <c r="N11" i="36" s="1"/>
  <c r="D28" i="27"/>
  <c r="G27" i="27"/>
  <c r="D27" i="27"/>
  <c r="D14" i="27"/>
  <c r="D13" i="27"/>
  <c r="P5" i="27"/>
  <c r="S24" i="27"/>
  <c r="S25" i="27" s="1"/>
  <c r="T24" i="27"/>
  <c r="T23" i="27"/>
  <c r="S21" i="27"/>
  <c r="T22" i="27"/>
  <c r="O21" i="27"/>
  <c r="M21" i="27"/>
  <c r="O19" i="27"/>
  <c r="M19" i="27"/>
  <c r="G19" i="27"/>
  <c r="G18" i="27"/>
  <c r="G25" i="27"/>
  <c r="G24" i="27"/>
  <c r="G23" i="27"/>
  <c r="C22" i="27"/>
  <c r="C21" i="27"/>
  <c r="C20" i="27"/>
  <c r="C19" i="27"/>
  <c r="B16" i="27"/>
  <c r="I13" i="27"/>
  <c r="M8" i="27"/>
  <c r="C22" i="3"/>
  <c r="E34" i="3"/>
  <c r="G32" i="3"/>
  <c r="G31" i="3"/>
  <c r="P12" i="20"/>
  <c r="P14" i="20" s="1"/>
  <c r="P15" i="20" s="1"/>
  <c r="R13" i="20"/>
  <c r="N13" i="20" s="1"/>
  <c r="R11" i="20"/>
  <c r="N11" i="20" s="1"/>
  <c r="R10" i="20"/>
  <c r="N10" i="20" s="1"/>
  <c r="N16" i="20" s="1"/>
  <c r="V12" i="20"/>
  <c r="T12" i="20"/>
  <c r="O20" i="27"/>
  <c r="G33" i="20"/>
  <c r="G32" i="20"/>
  <c r="N19" i="20"/>
  <c r="V15" i="20"/>
  <c r="X13" i="20"/>
  <c r="X11" i="20"/>
  <c r="Z12" i="20" s="1"/>
  <c r="X10" i="20"/>
  <c r="T14" i="20"/>
  <c r="T15" i="20" s="1"/>
  <c r="X15" i="35" l="1"/>
  <c r="N20" i="36" s="1"/>
  <c r="T17" i="35"/>
  <c r="T18" i="35" s="1"/>
  <c r="R15" i="35"/>
  <c r="R17" i="35" s="1"/>
  <c r="S15" i="36" s="1"/>
  <c r="N14" i="27"/>
  <c r="P15" i="27"/>
  <c r="P16" i="27" s="1"/>
  <c r="O15" i="3"/>
  <c r="N13" i="27" s="1"/>
  <c r="S15" i="27"/>
  <c r="N12" i="27"/>
  <c r="S12" i="27"/>
  <c r="R12" i="20"/>
  <c r="R14" i="20" s="1"/>
  <c r="R15" i="20" s="1"/>
  <c r="N24" i="35"/>
  <c r="M20" i="36"/>
  <c r="E13" i="36"/>
  <c r="E15" i="36" s="1"/>
  <c r="N23" i="35"/>
  <c r="D15" i="36"/>
  <c r="U17" i="3"/>
  <c r="U18" i="3" s="1"/>
  <c r="AB15" i="3"/>
  <c r="N19" i="27" s="1"/>
  <c r="Q19" i="27" s="1"/>
  <c r="O23" i="3"/>
  <c r="O25" i="3" s="1"/>
  <c r="S18" i="3"/>
  <c r="Y15" i="3"/>
  <c r="Y17" i="3" s="1"/>
  <c r="Y18" i="3" s="1"/>
  <c r="M20" i="27"/>
  <c r="N21" i="27"/>
  <c r="Q21" i="27" s="1"/>
  <c r="D15" i="27"/>
  <c r="Q19" i="36"/>
  <c r="E13" i="27"/>
  <c r="E15" i="27" s="1"/>
  <c r="S19" i="27"/>
  <c r="S19" i="36"/>
  <c r="N14" i="36"/>
  <c r="P16" i="36"/>
  <c r="X12" i="20"/>
  <c r="X14" i="20" s="1"/>
  <c r="X15" i="20" s="1"/>
  <c r="G14" i="27"/>
  <c r="N21" i="36"/>
  <c r="Q21" i="36" s="1"/>
  <c r="X17" i="35" l="1"/>
  <c r="X18" i="35" s="1"/>
  <c r="Q20" i="36"/>
  <c r="O17" i="3"/>
  <c r="O18" i="3" s="1"/>
  <c r="O19" i="3" s="1"/>
  <c r="N15" i="27"/>
  <c r="N16" i="27" s="1"/>
  <c r="S16" i="27"/>
  <c r="N18" i="20"/>
  <c r="N20" i="20" s="1"/>
  <c r="N12" i="20"/>
  <c r="N14" i="20" s="1"/>
  <c r="N15" i="20" s="1"/>
  <c r="G13" i="36"/>
  <c r="G15" i="36" s="1"/>
  <c r="N25" i="35"/>
  <c r="R18" i="35"/>
  <c r="N15" i="35"/>
  <c r="S13" i="36"/>
  <c r="S16" i="36" s="1"/>
  <c r="N20" i="27"/>
  <c r="Q20" i="27" s="1"/>
  <c r="G13" i="27"/>
  <c r="G15" i="27" s="1"/>
  <c r="N21" i="20"/>
  <c r="N22" i="20" s="1"/>
  <c r="N13" i="36" l="1"/>
  <c r="N15" i="36" s="1"/>
  <c r="N16" i="36" s="1"/>
  <c r="N17" i="35"/>
  <c r="N18" i="35" s="1"/>
  <c r="N19" i="35" s="1"/>
</calcChain>
</file>

<file path=xl/comments1.xml><?xml version="1.0" encoding="utf-8"?>
<comments xmlns="http://schemas.openxmlformats.org/spreadsheetml/2006/main">
  <authors>
    <author>araki</author>
    <author>00368</author>
    <author>B</author>
    <author>01002</author>
  </authors>
  <commentList>
    <comment ref="M4" authorId="0" shapeId="0">
      <text>
        <r>
          <rPr>
            <sz val="11"/>
            <color indexed="81"/>
            <rFont val="ＭＳ Ｐゴシック"/>
            <family val="3"/>
            <charset val="128"/>
          </rPr>
          <t>請求回数を入力して下さい。</t>
        </r>
      </text>
    </comment>
    <comment ref="D5" authorId="0" shapeId="0">
      <text>
        <r>
          <rPr>
            <sz val="9"/>
            <color indexed="81"/>
            <rFont val="ＭＳ Ｐゴシック"/>
            <family val="3"/>
            <charset val="128"/>
          </rPr>
          <t>注文書、売買契約書の業者コードを入力して下さい。
（不明な場合は、現場責任者に確認して下さい。）</t>
        </r>
      </text>
    </comment>
    <comment ref="P5" authorId="0" shapeId="0">
      <text>
        <r>
          <rPr>
            <sz val="11"/>
            <color indexed="81"/>
            <rFont val="ＭＳ Ｐゴシック"/>
            <family val="3"/>
            <charset val="128"/>
          </rPr>
          <t>請求月を入力して下さい。</t>
        </r>
      </text>
    </comment>
    <comment ref="D6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注文書、売買契約書の業者コードを入力して下さい。
（注文書等の発行がなく分からない場合は、現場責任者に確認して下さい。）</t>
        </r>
      </text>
    </comment>
    <comment ref="D7" authorId="0" shapeId="0">
      <text>
        <r>
          <rPr>
            <sz val="11"/>
            <color indexed="81"/>
            <rFont val="ＭＳ Ｐゴシック"/>
            <family val="3"/>
            <charset val="128"/>
          </rPr>
          <t>郵便番号を入力してください。
例）６６０－０８９２</t>
        </r>
      </text>
    </comment>
    <comment ref="V9" authorId="0" shapeId="0">
      <text>
        <r>
          <rPr>
            <sz val="11"/>
            <color indexed="81"/>
            <rFont val="ＭＳ Ｐゴシック"/>
            <family val="3"/>
            <charset val="128"/>
          </rPr>
          <t>請求額に非課税分がある場合は、金額を入力して下さい。</t>
        </r>
      </text>
    </comment>
    <comment ref="Z11" authorId="1" shapeId="0">
      <text>
        <r>
          <rPr>
            <sz val="10"/>
            <color indexed="81"/>
            <rFont val="MS P ゴシック"/>
            <family val="3"/>
            <charset val="128"/>
          </rPr>
          <t>計算上、消費税に差異が生じた場合は、こちらに差額を入力して調整してください。</t>
        </r>
      </text>
    </comment>
    <comment ref="R12" authorId="0" shapeId="0">
      <text>
        <r>
          <rPr>
            <sz val="11"/>
            <color indexed="81"/>
            <rFont val="ＭＳ Ｐゴシック"/>
            <family val="3"/>
            <charset val="128"/>
          </rPr>
          <t>支払率に入力のある場合は、自動で保留金が入力されます
※１０円未満は切り捨てになります</t>
        </r>
      </text>
    </comment>
    <comment ref="T12" authorId="0" shapeId="0">
      <text>
        <r>
          <rPr>
            <sz val="11"/>
            <color indexed="81"/>
            <rFont val="ＭＳ Ｐゴシック"/>
            <family val="3"/>
            <charset val="128"/>
          </rPr>
          <t>支払率に入力のある場合は、自動で保留金が入力されます
※１０円未満は切り捨てになります</t>
        </r>
      </text>
    </comment>
    <comment ref="V12" authorId="0" shapeId="0">
      <text>
        <r>
          <rPr>
            <sz val="11"/>
            <color indexed="81"/>
            <rFont val="ＭＳ Ｐゴシック"/>
            <family val="3"/>
            <charset val="128"/>
          </rPr>
          <t>支払率に入力のある場合は、自動で保留金が入力されます
※１０円未満は切り捨てになります</t>
        </r>
      </text>
    </comment>
    <comment ref="T13" authorId="1" shapeId="0">
      <text>
        <r>
          <rPr>
            <sz val="11"/>
            <color indexed="81"/>
            <rFont val="MS P ゴシック"/>
            <family val="3"/>
            <charset val="128"/>
          </rPr>
          <t>保留金解除額を
入力してください</t>
        </r>
      </text>
    </comment>
    <comment ref="D17" authorId="2" shapeId="0">
      <text>
        <r>
          <rPr>
            <b/>
            <sz val="9"/>
            <color indexed="81"/>
            <rFont val="ＭＳ Ｐゴシック"/>
            <family val="3"/>
            <charset val="128"/>
          </rPr>
          <t>〇○銀行、××信用金庫等入力して下さい。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D25" authorId="1" shapeId="0">
      <text>
        <r>
          <rPr>
            <sz val="9"/>
            <color indexed="81"/>
            <rFont val="MS P ゴシック"/>
            <family val="3"/>
            <charset val="128"/>
          </rPr>
          <t xml:space="preserve">リストから選択して下さい。　工事現場は、「施工管理部」を選択して下さい
</t>
        </r>
      </text>
    </comment>
    <comment ref="D26" authorId="1" shapeId="0">
      <text>
        <r>
          <rPr>
            <sz val="9"/>
            <color indexed="81"/>
            <rFont val="MS P ゴシック"/>
            <family val="3"/>
            <charset val="128"/>
          </rPr>
          <t xml:space="preserve">正式工事名を入力してください。不明な場合は現場責任者に確認してください。
</t>
        </r>
      </text>
    </comment>
    <comment ref="D27" authorId="0" shapeId="0">
      <text>
        <r>
          <rPr>
            <sz val="8"/>
            <color indexed="81"/>
            <rFont val="ＭＳ Ｐゴシック"/>
            <family val="3"/>
            <charset val="128"/>
          </rPr>
          <t>注文書・売買契約書の注文番号を入力して下さい。</t>
        </r>
      </text>
    </comment>
    <comment ref="D28" authorId="0" shapeId="0">
      <text>
        <r>
          <rPr>
            <sz val="8"/>
            <color indexed="81"/>
            <rFont val="ＭＳ Ｐゴシック"/>
            <family val="3"/>
            <charset val="128"/>
          </rPr>
          <t>注文番号に準ずる番号。請求書の発行管理番号を入力して下さい。第２回目以降も同一番号を入力して下さい。</t>
        </r>
      </text>
    </comment>
    <comment ref="E29" authorId="0" shapeId="0">
      <text>
        <r>
          <rPr>
            <sz val="8"/>
            <color indexed="81"/>
            <rFont val="ＭＳ Ｐゴシック"/>
            <family val="3"/>
            <charset val="128"/>
          </rPr>
          <t>注文書・売買契約書の請求締切日を入力して下さい。　　　　　　　　　（不明な場合は、現場責任者に確認して下さい。</t>
        </r>
      </text>
    </comment>
    <comment ref="D30" authorId="0" shapeId="0">
      <text>
        <r>
          <rPr>
            <sz val="10"/>
            <color indexed="81"/>
            <rFont val="ＭＳ Ｐゴシック"/>
            <family val="3"/>
            <charset val="128"/>
          </rPr>
          <t>注文書・売買契約書の支払率を入力して下さい。
例）90%の場合は「90」と入力して下さい。</t>
        </r>
      </text>
    </comment>
    <comment ref="D31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注文書・売買契約書の支払条件を入力して下さい。
「でんさい」を支払方法に選択している取引先の方は、でんさい欄に入力してください。</t>
        </r>
      </text>
    </comment>
    <comment ref="D32" authorId="0" shapeId="0">
      <text>
        <r>
          <rPr>
            <sz val="11"/>
            <color indexed="81"/>
            <rFont val="ＭＳ Ｐゴシック"/>
            <family val="3"/>
            <charset val="128"/>
          </rPr>
          <t xml:space="preserve">手形振出しの場合、手形の割合を入力して下さい。
</t>
        </r>
      </text>
    </comment>
    <comment ref="D33" authorId="0" shapeId="0">
      <text>
        <r>
          <rPr>
            <sz val="11"/>
            <color indexed="81"/>
            <rFont val="ＭＳ Ｐゴシック"/>
            <family val="3"/>
            <charset val="128"/>
          </rPr>
          <t xml:space="preserve">電子記録発生の場合、電子記録の割合を入力して下さい。
</t>
        </r>
      </text>
    </comment>
    <comment ref="D34" authorId="3" shapeId="0">
      <text>
        <r>
          <rPr>
            <sz val="11"/>
            <color indexed="81"/>
            <rFont val="ＭＳ Ｐゴシック"/>
            <family val="3"/>
            <charset val="128"/>
          </rPr>
          <t>・請負契約：契約締結日現在の消費税率を入力して下さい。
・請負契約以外：納品日現在の消費税率を入力して下さい。</t>
        </r>
      </text>
    </comment>
    <comment ref="D35" authorId="0" shapeId="0">
      <text>
        <r>
          <rPr>
            <sz val="11"/>
            <color indexed="81"/>
            <rFont val="ＭＳ Ｐゴシック"/>
            <family val="3"/>
            <charset val="128"/>
          </rPr>
          <t>経過措置に該当する場合選択して下さい。</t>
        </r>
      </text>
    </comment>
  </commentList>
</comments>
</file>

<file path=xl/comments2.xml><?xml version="1.0" encoding="utf-8"?>
<comments xmlns="http://schemas.openxmlformats.org/spreadsheetml/2006/main">
  <authors>
    <author>araki</author>
    <author>00368</author>
    <author>01002</author>
  </authors>
  <commentList>
    <comment ref="M4" authorId="0" shapeId="0">
      <text>
        <r>
          <rPr>
            <sz val="11"/>
            <color indexed="81"/>
            <rFont val="ＭＳ Ｐゴシック"/>
            <family val="3"/>
            <charset val="128"/>
          </rPr>
          <t>請求回数を入力して下さい。</t>
        </r>
      </text>
    </comment>
    <comment ref="D5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注文書、売買契約書の業者コードを入力して下さい。
（注文書等の発行がなく分からない場合は、現場責任者に確認して下さい。）</t>
        </r>
      </text>
    </comment>
    <comment ref="D6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注文書、売買契約書の業者コードを入力して下さい。
（注文書等の発行がなく分からない場合は、現場責任者に確認して下さい。）</t>
        </r>
      </text>
    </comment>
    <comment ref="D7" authorId="0" shapeId="0">
      <text>
        <r>
          <rPr>
            <sz val="11"/>
            <color indexed="81"/>
            <rFont val="ＭＳ Ｐゴシック"/>
            <family val="3"/>
            <charset val="128"/>
          </rPr>
          <t>郵便番号を入力してください。
例）６６０－０８９２</t>
        </r>
      </text>
    </comment>
    <comment ref="W12" authorId="0" shapeId="0">
      <text>
        <r>
          <rPr>
            <sz val="11"/>
            <color indexed="81"/>
            <rFont val="ＭＳ Ｐゴシック"/>
            <family val="3"/>
            <charset val="128"/>
          </rPr>
          <t>請求額に非課税分がある場合は、金額を入力して下さい。</t>
        </r>
      </text>
    </comment>
    <comment ref="AB14" authorId="1" shapeId="0">
      <text>
        <r>
          <rPr>
            <sz val="11"/>
            <color indexed="81"/>
            <rFont val="MS P ゴシック"/>
            <family val="3"/>
            <charset val="128"/>
          </rPr>
          <t>計算上、消費税に差異が生じた場合は、こちらに差額を入力して調整してください。</t>
        </r>
      </text>
    </comment>
    <comment ref="U15" authorId="0" shapeId="0">
      <text>
        <r>
          <rPr>
            <sz val="11"/>
            <color indexed="81"/>
            <rFont val="ＭＳ Ｐゴシック"/>
            <family val="3"/>
            <charset val="128"/>
          </rPr>
          <t>支払率に入力のある場合は、自動で保留金が入力されます
※１０円未満は切り捨てになります</t>
        </r>
      </text>
    </comment>
    <comment ref="W15" authorId="0" shapeId="0">
      <text>
        <r>
          <rPr>
            <sz val="11"/>
            <color indexed="81"/>
            <rFont val="ＭＳ Ｐゴシック"/>
            <family val="3"/>
            <charset val="128"/>
          </rPr>
          <t>支払率に入力のある場合は、自動で保留金が入力されます
※１０円未満は切り捨てになります</t>
        </r>
      </text>
    </comment>
    <comment ref="U16" authorId="1" shapeId="0">
      <text>
        <r>
          <rPr>
            <sz val="11"/>
            <color indexed="81"/>
            <rFont val="MS P ゴシック"/>
            <family val="3"/>
            <charset val="128"/>
          </rPr>
          <t>保留金解除額を
入力してください</t>
        </r>
      </text>
    </comment>
    <comment ref="W16" authorId="1" shapeId="0">
      <text>
        <r>
          <rPr>
            <sz val="11"/>
            <color indexed="81"/>
            <rFont val="MS P ゴシック"/>
            <family val="3"/>
            <charset val="128"/>
          </rPr>
          <t>保留金解除額を
入力してください</t>
        </r>
      </text>
    </comment>
    <comment ref="D24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注文書・売買契約書の注文番号を入力して下さい。</t>
        </r>
      </text>
    </comment>
    <comment ref="D26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注文書・売買契約書の注文番号を入力して下さい。</t>
        </r>
      </text>
    </comment>
    <comment ref="D27" authorId="0" shapeId="0">
      <text>
        <r>
          <rPr>
            <sz val="11"/>
            <color indexed="81"/>
            <rFont val="ＭＳ Ｐゴシック"/>
            <family val="3"/>
            <charset val="128"/>
          </rPr>
          <t xml:space="preserve">注文番号に準ずる番号。請求書の発行管理番号を入力して下さい。第２回目以降も同一番号を入力して下さい。
</t>
        </r>
      </text>
    </comment>
    <comment ref="E28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注文書・売買契約書の請求締切日を入力して下さい。（分からない場合は現場責任者に確認して下さい。）</t>
        </r>
      </text>
    </comment>
    <comment ref="D29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注文書・売買契約書の支払率を入力して下さい。
例）90%の場合は「90」と入力して下さい。</t>
        </r>
      </text>
    </comment>
    <comment ref="D30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注文書・売買契約書の支払率を入力して下さい。
例）90%の場合は「90」と入力して下さい。</t>
        </r>
      </text>
    </comment>
    <comment ref="D31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注文書・売買契約書の支払率を入力して下さい。
例）90%の場合は「90」と入力して下さい。</t>
        </r>
      </text>
    </comment>
    <comment ref="D32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注文書・売買契約書の支払率を入力して下さい。
例）90%の場合は「90」と入力して下さい。</t>
        </r>
      </text>
    </comment>
    <comment ref="D33" authorId="2" shapeId="0">
      <text>
        <r>
          <rPr>
            <sz val="11"/>
            <color indexed="81"/>
            <rFont val="ＭＳ Ｐゴシック"/>
            <family val="3"/>
            <charset val="128"/>
          </rPr>
          <t>・請負契約：契約締結日現在の消費税率を入力して下さい。
・請負契約以外：納品日現在の消費税率を入力して下さい。</t>
        </r>
      </text>
    </comment>
    <comment ref="D34" authorId="0" shapeId="0">
      <text>
        <r>
          <rPr>
            <sz val="11"/>
            <color indexed="81"/>
            <rFont val="ＭＳ Ｐゴシック"/>
            <family val="3"/>
            <charset val="128"/>
          </rPr>
          <t>経過措置に該当する場合選択して下さい。</t>
        </r>
      </text>
    </comment>
  </commentList>
</comments>
</file>

<file path=xl/comments3.xml><?xml version="1.0" encoding="utf-8"?>
<comments xmlns="http://schemas.openxmlformats.org/spreadsheetml/2006/main">
  <authors>
    <author>araki</author>
    <author>00368</author>
    <author>01002</author>
  </authors>
  <commentList>
    <comment ref="M4" authorId="0" shapeId="0">
      <text>
        <r>
          <rPr>
            <sz val="11"/>
            <color indexed="81"/>
            <rFont val="ＭＳ Ｐゴシック"/>
            <family val="3"/>
            <charset val="128"/>
          </rPr>
          <t>請求回数を入力して下さい。</t>
        </r>
      </text>
    </comment>
    <comment ref="D5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注文書、売買契約書の業者コードを入力して下さい。
（注文書等の発行がなく分からない場合は、現場責任者に確認して下さい。）</t>
        </r>
      </text>
    </comment>
    <comment ref="D6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注文書、売買契約書の業者コードを入力して下さい。
（注文書等の発行がなく分からない場合は、現場責任者に確認して下さい。）</t>
        </r>
      </text>
    </comment>
    <comment ref="D7" authorId="0" shapeId="0">
      <text>
        <r>
          <rPr>
            <sz val="11"/>
            <color indexed="81"/>
            <rFont val="ＭＳ Ｐゴシック"/>
            <family val="3"/>
            <charset val="128"/>
          </rPr>
          <t>郵便番号を入力してください。
例）６６０－０８９２</t>
        </r>
      </text>
    </comment>
    <comment ref="V12" authorId="0" shapeId="0">
      <text>
        <r>
          <rPr>
            <sz val="11"/>
            <color indexed="81"/>
            <rFont val="ＭＳ Ｐゴシック"/>
            <family val="3"/>
            <charset val="128"/>
          </rPr>
          <t>請求額に非課税分がある場合は、金額を入力して下さい。</t>
        </r>
      </text>
    </comment>
    <comment ref="Z14" authorId="1" shapeId="0">
      <text>
        <r>
          <rPr>
            <sz val="11"/>
            <color indexed="81"/>
            <rFont val="MS P ゴシック"/>
            <family val="3"/>
            <charset val="128"/>
          </rPr>
          <t>計算上、消費税に差異が生じた場合は、こちらに差額を入力して調整してください。</t>
        </r>
      </text>
    </comment>
    <comment ref="T15" authorId="0" shapeId="0">
      <text>
        <r>
          <rPr>
            <sz val="11"/>
            <color indexed="81"/>
            <rFont val="ＭＳ Ｐゴシック"/>
            <family val="3"/>
            <charset val="128"/>
          </rPr>
          <t>支払率に入力のある場合は、自動で保留金が入力されます
※１０円未満は切り捨てになります</t>
        </r>
      </text>
    </comment>
    <comment ref="V15" authorId="0" shapeId="0">
      <text>
        <r>
          <rPr>
            <sz val="11"/>
            <color indexed="81"/>
            <rFont val="ＭＳ Ｐゴシック"/>
            <family val="3"/>
            <charset val="128"/>
          </rPr>
          <t>支払率に入力のある場合は、自動で保留金が入力されます
※１０円未満は切り捨てになります</t>
        </r>
      </text>
    </comment>
    <comment ref="T16" authorId="1" shapeId="0">
      <text>
        <r>
          <rPr>
            <sz val="11"/>
            <color indexed="81"/>
            <rFont val="MS P ゴシック"/>
            <family val="3"/>
            <charset val="128"/>
          </rPr>
          <t>保留金解除額を
入力してください</t>
        </r>
      </text>
    </comment>
    <comment ref="V16" authorId="1" shapeId="0">
      <text>
        <r>
          <rPr>
            <sz val="11"/>
            <color indexed="81"/>
            <rFont val="MS P ゴシック"/>
            <family val="3"/>
            <charset val="128"/>
          </rPr>
          <t>保留金解除額を
入力してください</t>
        </r>
      </text>
    </comment>
    <comment ref="D24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注文書・売買契約書の注文番号を入力して下さい。</t>
        </r>
      </text>
    </comment>
    <comment ref="D26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注文書・売買契約書の注文番号を入力して下さい。</t>
        </r>
      </text>
    </comment>
    <comment ref="D27" authorId="0" shapeId="0">
      <text>
        <r>
          <rPr>
            <sz val="11"/>
            <color indexed="81"/>
            <rFont val="ＭＳ Ｐゴシック"/>
            <family val="3"/>
            <charset val="128"/>
          </rPr>
          <t xml:space="preserve">注文番号に準ずる番号。請求書の発行管理番号を入力して下さい。第２回目以降も同一番号を入力して下さい。
</t>
        </r>
      </text>
    </comment>
    <comment ref="E28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注文書・売買契約書の請求締切日を入力して下さい。（分からない場合は現場責任者に確認して下さい。）</t>
        </r>
      </text>
    </comment>
    <comment ref="D29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注文書・売買契約書の支払率を入力して下さい。
例）90%の場合は「90」と入力して下さい。</t>
        </r>
      </text>
    </comment>
    <comment ref="D30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注文書・売買契約書の支払率を入力して下さい。
例）90%の場合は「90」と入力して下さい。</t>
        </r>
      </text>
    </comment>
    <comment ref="D31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注文書・売買契約書の支払率を入力して下さい。
例）90%の場合は「90」と入力して下さい。</t>
        </r>
      </text>
    </comment>
    <comment ref="D32" authorId="0" shapeId="0">
      <text>
        <r>
          <rPr>
            <sz val="11"/>
            <color indexed="81"/>
            <rFont val="ＭＳ Ｐゴシック"/>
            <family val="3"/>
            <charset val="128"/>
          </rPr>
          <t>注文書・売買契約書の支払率を入力して下さい。
例）90%の場合は「90」と入力して下さい。</t>
        </r>
      </text>
    </comment>
    <comment ref="D33" authorId="2" shapeId="0">
      <text>
        <r>
          <rPr>
            <sz val="11"/>
            <color indexed="81"/>
            <rFont val="ＭＳ Ｐゴシック"/>
            <family val="3"/>
            <charset val="128"/>
          </rPr>
          <t>・請負契約：契約締結日現在の消費税率を入力して下さい。
・請負契約以外：納品日現在の消費税率を入力して下さい。</t>
        </r>
      </text>
    </comment>
    <comment ref="D34" authorId="0" shapeId="0">
      <text>
        <r>
          <rPr>
            <sz val="11"/>
            <color indexed="81"/>
            <rFont val="ＭＳ Ｐゴシック"/>
            <family val="3"/>
            <charset val="128"/>
          </rPr>
          <t>経過措置に該当する場合選択して下さい。</t>
        </r>
      </text>
    </comment>
  </commentList>
</comments>
</file>

<file path=xl/sharedStrings.xml><?xml version="1.0" encoding="utf-8"?>
<sst xmlns="http://schemas.openxmlformats.org/spreadsheetml/2006/main" count="566" uniqueCount="292">
  <si>
    <t>年</t>
    <phoneticPr fontId="1"/>
  </si>
  <si>
    <t>月</t>
    <phoneticPr fontId="1"/>
  </si>
  <si>
    <t>日</t>
    <phoneticPr fontId="1"/>
  </si>
  <si>
    <t>累計</t>
    <phoneticPr fontId="1"/>
  </si>
  <si>
    <t>①</t>
    <phoneticPr fontId="1"/>
  </si>
  <si>
    <t>契約金額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</si>
  <si>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</si>
  <si>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</si>
  <si>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</si>
  <si>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</si>
  <si>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</si>
  <si>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</si>
  <si>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保留金設定</t>
    <phoneticPr fontId="1"/>
  </si>
  <si>
    <t>保留金解除</t>
    <phoneticPr fontId="1"/>
  </si>
  <si>
    <t>保留金計</t>
    <phoneticPr fontId="1"/>
  </si>
  <si>
    <t>残高</t>
    <phoneticPr fontId="1"/>
  </si>
  <si>
    <t>〒</t>
    <phoneticPr fontId="1"/>
  </si>
  <si>
    <t>支店</t>
    <phoneticPr fontId="1"/>
  </si>
  <si>
    <t>相殺額</t>
    <phoneticPr fontId="1"/>
  </si>
  <si>
    <t>％</t>
    <phoneticPr fontId="1"/>
  </si>
  <si>
    <t>決裁</t>
    <phoneticPr fontId="1"/>
  </si>
  <si>
    <t>合議</t>
    <phoneticPr fontId="1"/>
  </si>
  <si>
    <t>経理</t>
    <phoneticPr fontId="1"/>
  </si>
  <si>
    <t>振込先</t>
    <phoneticPr fontId="1"/>
  </si>
  <si>
    <t>差引支払額</t>
    <phoneticPr fontId="1"/>
  </si>
  <si>
    <t>支払率</t>
    <phoneticPr fontId="1"/>
  </si>
  <si>
    <t>郵便番号</t>
    <phoneticPr fontId="1"/>
  </si>
  <si>
    <t>住所</t>
    <phoneticPr fontId="1"/>
  </si>
  <si>
    <t>支店名</t>
    <phoneticPr fontId="1"/>
  </si>
  <si>
    <t>預金種別</t>
    <phoneticPr fontId="1"/>
  </si>
  <si>
    <t>口座番号</t>
    <phoneticPr fontId="1"/>
  </si>
  <si>
    <t>（１）出来高内訳書については、出来高内訳書様式と同じ項目が記載されて</t>
  </si>
  <si>
    <t>いる場合は、取引先各社様の様式を添付して下さい。</t>
  </si>
  <si>
    <t>（２）資機材等の内訳書については、取引先各社様の様式を添付して下さい。</t>
  </si>
  <si>
    <t>（締日については、現場責任者に確認して下さい。）</t>
    <phoneticPr fontId="1"/>
  </si>
  <si>
    <t>※請求書は、請求書の締日から５日以内に本社へ到着するようにして下さい。</t>
    <phoneticPr fontId="1"/>
  </si>
  <si>
    <t>原則、期日までに請求書が到着しなかった場合、請求書に記載されている</t>
    <phoneticPr fontId="1"/>
  </si>
  <si>
    <t>月の翌月を請求対象月に変更させていただくことになります。</t>
    <phoneticPr fontId="1"/>
  </si>
  <si>
    <t>１．</t>
    <phoneticPr fontId="1"/>
  </si>
  <si>
    <t>毎月</t>
    <phoneticPr fontId="1"/>
  </si>
  <si>
    <t>２．</t>
    <phoneticPr fontId="1"/>
  </si>
  <si>
    <t>工事情報（契約によって異なります）</t>
    <phoneticPr fontId="1"/>
  </si>
  <si>
    <t>請求者情報（毎回同じです）</t>
    <phoneticPr fontId="1"/>
  </si>
  <si>
    <t>３．</t>
    <phoneticPr fontId="1"/>
  </si>
  <si>
    <t>請求情報（毎月異なります）</t>
    <phoneticPr fontId="1"/>
  </si>
  <si>
    <t>①</t>
    <phoneticPr fontId="1"/>
  </si>
  <si>
    <t>契約金額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</si>
  <si>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</si>
  <si>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</si>
  <si>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</si>
  <si>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</si>
  <si>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</si>
  <si>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</si>
  <si>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残高</t>
    <phoneticPr fontId="1"/>
  </si>
  <si>
    <t>保留金設定額</t>
    <phoneticPr fontId="1"/>
  </si>
  <si>
    <t>保留金解除額</t>
    <phoneticPr fontId="1"/>
  </si>
  <si>
    <t>保留金計</t>
    <phoneticPr fontId="1"/>
  </si>
  <si>
    <t>今月請求額(課税分)</t>
    <phoneticPr fontId="1"/>
  </si>
  <si>
    <t>今月請求額(非課税分)</t>
    <phoneticPr fontId="1"/>
  </si>
  <si>
    <t>今月請求額合計</t>
    <phoneticPr fontId="1"/>
  </si>
  <si>
    <t>％</t>
    <phoneticPr fontId="1"/>
  </si>
  <si>
    <t>1-1.</t>
    <phoneticPr fontId="1"/>
  </si>
  <si>
    <t>振込先情報</t>
    <phoneticPr fontId="1"/>
  </si>
  <si>
    <t>会社情報</t>
    <phoneticPr fontId="1"/>
  </si>
  <si>
    <t>支店</t>
    <phoneticPr fontId="1"/>
  </si>
  <si>
    <t>㈱香山組　指定請求書　入力用画面</t>
    <phoneticPr fontId="1"/>
  </si>
  <si>
    <t>回目</t>
    <phoneticPr fontId="1"/>
  </si>
  <si>
    <t>（C－B）</t>
    <phoneticPr fontId="1"/>
  </si>
  <si>
    <t>消費税率</t>
    <phoneticPr fontId="1"/>
  </si>
  <si>
    <t>（C＋D）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</si>
  <si>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</si>
  <si>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</si>
  <si>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</si>
  <si>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</si>
  <si>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</si>
  <si>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ＴＥＬ番号</t>
    <phoneticPr fontId="1"/>
  </si>
  <si>
    <t>ＦＡＸ番号</t>
    <phoneticPr fontId="1"/>
  </si>
  <si>
    <t>西暦</t>
    <phoneticPr fontId="1"/>
  </si>
  <si>
    <t>請求年月</t>
    <phoneticPr fontId="1"/>
  </si>
  <si>
    <t>1-2.</t>
    <phoneticPr fontId="1"/>
  </si>
  <si>
    <t>会社名</t>
    <phoneticPr fontId="1"/>
  </si>
  <si>
    <t>代表者名</t>
    <phoneticPr fontId="1"/>
  </si>
  <si>
    <t>口座名義</t>
    <phoneticPr fontId="1"/>
  </si>
  <si>
    <t>口座名義フリガナ</t>
    <phoneticPr fontId="1"/>
  </si>
  <si>
    <t>※入力後、請求書を３部印刷し、押印の上、２部提出してください。</t>
    <rPh sb="10" eb="11">
      <t>ブ</t>
    </rPh>
    <rPh sb="15" eb="17">
      <t>オウイン</t>
    </rPh>
    <rPh sb="18" eb="19">
      <t>ウエ</t>
    </rPh>
    <rPh sb="21" eb="22">
      <t>ブ</t>
    </rPh>
    <rPh sb="22" eb="24">
      <t>テイシュツ</t>
    </rPh>
    <phoneticPr fontId="1"/>
  </si>
  <si>
    <t>本請求書は注文(契約)１件ごとに作成して下さい。</t>
    <rPh sb="16" eb="18">
      <t>サクセイ</t>
    </rPh>
    <rPh sb="20" eb="21">
      <t>クダ</t>
    </rPh>
    <phoneticPr fontId="1"/>
  </si>
  <si>
    <t>請求回数</t>
    <phoneticPr fontId="1"/>
  </si>
  <si>
    <t>内訳書についても２部、添付の上ご提出下さい。</t>
    <phoneticPr fontId="1"/>
  </si>
  <si>
    <t>２．</t>
    <phoneticPr fontId="1"/>
  </si>
  <si>
    <t>１．</t>
    <phoneticPr fontId="1"/>
  </si>
  <si>
    <t>(注)</t>
    <phoneticPr fontId="1"/>
  </si>
  <si>
    <t>（１）</t>
    <phoneticPr fontId="1"/>
  </si>
  <si>
    <t>（２）</t>
    <phoneticPr fontId="4"/>
  </si>
  <si>
    <t>（３）</t>
    <phoneticPr fontId="4"/>
  </si>
  <si>
    <t>（４）</t>
    <phoneticPr fontId="4"/>
  </si>
  <si>
    <t>業者コード№は注文書、売買契約書の業者コードを記入して下さい。</t>
    <rPh sb="0" eb="2">
      <t>ギョウシャ</t>
    </rPh>
    <phoneticPr fontId="1"/>
  </si>
  <si>
    <t>注文書、売買契約書の注文番号を記入して下さい。</t>
    <phoneticPr fontId="1"/>
  </si>
  <si>
    <t>締日を記入して下さい。</t>
    <phoneticPr fontId="1"/>
  </si>
  <si>
    <t>（注文書等の発行がなく分からない場合は、現場責任者に確認して下さい。）</t>
    <phoneticPr fontId="1"/>
  </si>
  <si>
    <t>作業所名を記入して下さい。（分からない場合は、現場責任者に確認して下さい。）</t>
    <phoneticPr fontId="1"/>
  </si>
  <si>
    <t>(3)注文番号</t>
    <phoneticPr fontId="1"/>
  </si>
  <si>
    <t>決　　裁</t>
    <rPh sb="0" eb="1">
      <t>ケッ</t>
    </rPh>
    <rPh sb="3" eb="4">
      <t>サイ</t>
    </rPh>
    <phoneticPr fontId="1"/>
  </si>
  <si>
    <t>黄色のセルの部分を全て入力して下さい。</t>
    <phoneticPr fontId="1"/>
  </si>
  <si>
    <t>緑色のセルの部分は該当する場合入力して下さい。</t>
    <phoneticPr fontId="1"/>
  </si>
  <si>
    <t>※入力すると色つきのセルは白色になります。</t>
    <rPh sb="1" eb="3">
      <t>ニュウリョク</t>
    </rPh>
    <rPh sb="6" eb="7">
      <t>イロ</t>
    </rPh>
    <rPh sb="13" eb="15">
      <t>シロイロ</t>
    </rPh>
    <phoneticPr fontId="1"/>
  </si>
  <si>
    <t>　色つきのセルが残っている場合は、入力漏れがないか確認してください。</t>
    <rPh sb="17" eb="19">
      <t>ニュウリョク</t>
    </rPh>
    <rPh sb="19" eb="20">
      <t>モ</t>
    </rPh>
    <rPh sb="25" eb="27">
      <t>カクニン</t>
    </rPh>
    <phoneticPr fontId="1"/>
  </si>
  <si>
    <t>課税金額</t>
    <rPh sb="0" eb="2">
      <t>カゼイ</t>
    </rPh>
    <rPh sb="2" eb="4">
      <t>キンガク</t>
    </rPh>
    <phoneticPr fontId="1"/>
  </si>
  <si>
    <t>非課税金額</t>
    <rPh sb="0" eb="3">
      <t>ヒカゼイ</t>
    </rPh>
    <rPh sb="3" eb="5">
      <t>キンガク</t>
    </rPh>
    <phoneticPr fontId="1"/>
  </si>
  <si>
    <t>累計</t>
    <phoneticPr fontId="1"/>
  </si>
  <si>
    <t>前回まで累計</t>
    <phoneticPr fontId="1"/>
  </si>
  <si>
    <t>請求額本体（税抜）</t>
    <rPh sb="0" eb="2">
      <t>セイキュウ</t>
    </rPh>
    <rPh sb="2" eb="3">
      <t>ガク</t>
    </rPh>
    <rPh sb="3" eb="5">
      <t>ホンタイ</t>
    </rPh>
    <rPh sb="6" eb="8">
      <t>ゼイヌキ</t>
    </rPh>
    <phoneticPr fontId="1"/>
  </si>
  <si>
    <t>当座</t>
    <rPh sb="0" eb="2">
      <t>トウザ</t>
    </rPh>
    <phoneticPr fontId="1"/>
  </si>
  <si>
    <t>普通</t>
    <rPh sb="0" eb="2">
      <t>フツウ</t>
    </rPh>
    <phoneticPr fontId="1"/>
  </si>
  <si>
    <t>消費税額</t>
    <rPh sb="3" eb="4">
      <t>ガク</t>
    </rPh>
    <phoneticPr fontId="1"/>
  </si>
  <si>
    <t>今回請求額</t>
    <rPh sb="0" eb="2">
      <t>コンカイ</t>
    </rPh>
    <rPh sb="2" eb="4">
      <t>セイキュウ</t>
    </rPh>
    <rPh sb="4" eb="5">
      <t>ガク</t>
    </rPh>
    <phoneticPr fontId="1"/>
  </si>
  <si>
    <t>今回請求
消費税額</t>
    <rPh sb="0" eb="2">
      <t>コンカイ</t>
    </rPh>
    <rPh sb="2" eb="4">
      <t>セイキュウ</t>
    </rPh>
    <rPh sb="5" eb="8">
      <t>ショウヒゼイ</t>
    </rPh>
    <rPh sb="8" eb="9">
      <t>ガク</t>
    </rPh>
    <phoneticPr fontId="1"/>
  </si>
  <si>
    <t>今回請求額　本体内訳</t>
    <rPh sb="0" eb="2">
      <t>コンカイ</t>
    </rPh>
    <rPh sb="2" eb="4">
      <t>セイキュウ</t>
    </rPh>
    <rPh sb="4" eb="5">
      <t>ガク</t>
    </rPh>
    <rPh sb="6" eb="8">
      <t>ホンタイ</t>
    </rPh>
    <rPh sb="8" eb="10">
      <t>ウチワケ</t>
    </rPh>
    <phoneticPr fontId="1"/>
  </si>
  <si>
    <t>※消費税額：初期設定では小数点以下切捨てですが、数式変更可能です。</t>
    <rPh sb="1" eb="4">
      <t>ショウヒゼイ</t>
    </rPh>
    <rPh sb="4" eb="5">
      <t>ガク</t>
    </rPh>
    <rPh sb="6" eb="8">
      <t>ショキ</t>
    </rPh>
    <rPh sb="8" eb="10">
      <t>セッテイ</t>
    </rPh>
    <rPh sb="12" eb="15">
      <t>ショウスウテン</t>
    </rPh>
    <rPh sb="15" eb="17">
      <t>イカ</t>
    </rPh>
    <rPh sb="17" eb="19">
      <t>キリス</t>
    </rPh>
    <rPh sb="24" eb="26">
      <t>スウシキ</t>
    </rPh>
    <rPh sb="26" eb="28">
      <t>ヘンコウ</t>
    </rPh>
    <rPh sb="28" eb="30">
      <t>カノウ</t>
    </rPh>
    <phoneticPr fontId="1"/>
  </si>
  <si>
    <t>(5)締日</t>
    <phoneticPr fontId="1"/>
  </si>
  <si>
    <t>(4)請求番号</t>
    <rPh sb="3" eb="5">
      <t>セイキュウ</t>
    </rPh>
    <phoneticPr fontId="1"/>
  </si>
  <si>
    <t>請求金額</t>
    <rPh sb="0" eb="2">
      <t>セイキュウ</t>
    </rPh>
    <rPh sb="2" eb="4">
      <t>キンガク</t>
    </rPh>
    <phoneticPr fontId="1"/>
  </si>
  <si>
    <t>消費税等</t>
    <rPh sb="0" eb="3">
      <t>ショウヒゼイ</t>
    </rPh>
    <rPh sb="3" eb="4">
      <t>トウ</t>
    </rPh>
    <phoneticPr fontId="1"/>
  </si>
  <si>
    <t>出来高金額･請求金額</t>
    <rPh sb="6" eb="8">
      <t>セイキュウ</t>
    </rPh>
    <rPh sb="8" eb="10">
      <t>キンガク</t>
    </rPh>
    <phoneticPr fontId="1"/>
  </si>
  <si>
    <t>請求金額</t>
    <rPh sb="0" eb="2">
      <t>セイキュウ</t>
    </rPh>
    <rPh sb="2" eb="3">
      <t>キン</t>
    </rPh>
    <rPh sb="3" eb="4">
      <t>ガク</t>
    </rPh>
    <phoneticPr fontId="1"/>
  </si>
  <si>
    <t>支払対象金額</t>
    <rPh sb="0" eb="2">
      <t>シハライ</t>
    </rPh>
    <rPh sb="2" eb="4">
      <t>タイショウ</t>
    </rPh>
    <phoneticPr fontId="1"/>
  </si>
  <si>
    <t>金融機関名</t>
    <rPh sb="0" eb="1">
      <t>キン</t>
    </rPh>
    <rPh sb="2" eb="4">
      <t>キカン</t>
    </rPh>
    <rPh sb="4" eb="5">
      <t>メイ</t>
    </rPh>
    <phoneticPr fontId="1"/>
  </si>
  <si>
    <t>現金</t>
    <rPh sb="0" eb="2">
      <t>ゲンキン</t>
    </rPh>
    <phoneticPr fontId="1"/>
  </si>
  <si>
    <t>手形</t>
    <rPh sb="0" eb="2">
      <t>テガタ</t>
    </rPh>
    <phoneticPr fontId="1"/>
  </si>
  <si>
    <t>でんさい</t>
    <phoneticPr fontId="1"/>
  </si>
  <si>
    <t>サイト</t>
    <phoneticPr fontId="1"/>
  </si>
  <si>
    <t>日</t>
    <rPh sb="0" eb="1">
      <t>ヒ</t>
    </rPh>
    <phoneticPr fontId="1"/>
  </si>
  <si>
    <t>(5)締          日</t>
    <phoneticPr fontId="1"/>
  </si>
  <si>
    <t>(6)支  払  率</t>
    <phoneticPr fontId="1"/>
  </si>
  <si>
    <t xml:space="preserve"> 現             金    </t>
    <rPh sb="1" eb="2">
      <t>ゲン</t>
    </rPh>
    <rPh sb="15" eb="16">
      <t>キン</t>
    </rPh>
    <phoneticPr fontId="1"/>
  </si>
  <si>
    <t xml:space="preserve">手             形    </t>
    <rPh sb="0" eb="1">
      <t>テ</t>
    </rPh>
    <rPh sb="14" eb="15">
      <t>カタチ</t>
    </rPh>
    <phoneticPr fontId="1"/>
  </si>
  <si>
    <t xml:space="preserve">で   ん   さ   い   </t>
    <phoneticPr fontId="1"/>
  </si>
  <si>
    <t xml:space="preserve">消  費  税  率    </t>
    <phoneticPr fontId="1"/>
  </si>
  <si>
    <t>消費税法経過措置に基づき請負代金の額は、消費税率８％として算出しています。</t>
    <phoneticPr fontId="1"/>
  </si>
  <si>
    <t>(2)工  事  名</t>
    <phoneticPr fontId="1"/>
  </si>
  <si>
    <t>日</t>
    <phoneticPr fontId="1"/>
  </si>
  <si>
    <t>(7)経過措置</t>
    <rPh sb="3" eb="5">
      <t>ケイカ</t>
    </rPh>
    <rPh sb="5" eb="7">
      <t>ソチ</t>
    </rPh>
    <phoneticPr fontId="1"/>
  </si>
  <si>
    <t>該当する</t>
    <rPh sb="0" eb="2">
      <t>ガイトウ</t>
    </rPh>
    <phoneticPr fontId="1"/>
  </si>
  <si>
    <t>消費税　　　　　端数調整欄</t>
    <rPh sb="0" eb="3">
      <t>ショウヒゼイ</t>
    </rPh>
    <rPh sb="8" eb="13">
      <t>ハスウチョウセイラン</t>
    </rPh>
    <phoneticPr fontId="1"/>
  </si>
  <si>
    <t>消費税　　　　端数調整欄</t>
    <rPh sb="0" eb="3">
      <t>ショウヒゼイ</t>
    </rPh>
    <rPh sb="7" eb="12">
      <t>ハスウチョウセイラン</t>
    </rPh>
    <phoneticPr fontId="1"/>
  </si>
  <si>
    <t>保留金計（③－④）</t>
    <phoneticPr fontId="1"/>
  </si>
  <si>
    <t>支払対象金額（②－⑤）</t>
    <rPh sb="0" eb="2">
      <t>シハライ</t>
    </rPh>
    <rPh sb="2" eb="4">
      <t>タイショウ</t>
    </rPh>
    <phoneticPr fontId="1"/>
  </si>
  <si>
    <t>合　　　　　計</t>
    <rPh sb="0" eb="1">
      <t>ゴウ</t>
    </rPh>
    <rPh sb="6" eb="7">
      <t>ケイ</t>
    </rPh>
    <phoneticPr fontId="1"/>
  </si>
  <si>
    <t>本体価格</t>
    <rPh sb="0" eb="2">
      <t>ホンタイ</t>
    </rPh>
    <rPh sb="2" eb="4">
      <t>カカク</t>
    </rPh>
    <phoneticPr fontId="1"/>
  </si>
  <si>
    <t>消費税等</t>
    <rPh sb="0" eb="4">
      <t>ショウヒゼイトウ</t>
    </rPh>
    <phoneticPr fontId="1"/>
  </si>
  <si>
    <t>税率</t>
    <rPh sb="0" eb="2">
      <t>ゼイリツ</t>
    </rPh>
    <phoneticPr fontId="1"/>
  </si>
  <si>
    <t>E - M A I L</t>
    <phoneticPr fontId="1"/>
  </si>
  <si>
    <t>株式会社 香山組</t>
    <phoneticPr fontId="1"/>
  </si>
  <si>
    <t>請 　　　求 　　　書</t>
    <phoneticPr fontId="1"/>
  </si>
  <si>
    <t>取引先コード</t>
    <rPh sb="0" eb="3">
      <t>トリヒキサキ</t>
    </rPh>
    <phoneticPr fontId="1"/>
  </si>
  <si>
    <t>工 事 名</t>
    <phoneticPr fontId="1"/>
  </si>
  <si>
    <t>(1)取引先コード</t>
    <rPh sb="3" eb="6">
      <t>トリヒキサキ</t>
    </rPh>
    <phoneticPr fontId="1"/>
  </si>
  <si>
    <t>口座名義</t>
    <rPh sb="0" eb="2">
      <t>コウザ</t>
    </rPh>
    <rPh sb="2" eb="4">
      <t>メイギ</t>
    </rPh>
    <phoneticPr fontId="1"/>
  </si>
  <si>
    <t>E - M A I L</t>
    <phoneticPr fontId="1"/>
  </si>
  <si>
    <t>合　　計</t>
    <rPh sb="0" eb="1">
      <t>ゴウ</t>
    </rPh>
    <rPh sb="3" eb="4">
      <t>ケイ</t>
    </rPh>
    <phoneticPr fontId="1"/>
  </si>
  <si>
    <t>月分請求(課税分)</t>
    <phoneticPr fontId="1"/>
  </si>
  <si>
    <t>月分請求(非課税分)</t>
    <phoneticPr fontId="1"/>
  </si>
  <si>
    <t>請求内容</t>
    <rPh sb="0" eb="4">
      <t>セイキュウナイヨウ</t>
    </rPh>
    <phoneticPr fontId="1"/>
  </si>
  <si>
    <t>累　　　計</t>
    <phoneticPr fontId="1"/>
  </si>
  <si>
    <t>支払年月日</t>
    <rPh sb="0" eb="5">
      <t>シハライネンガッピ</t>
    </rPh>
    <phoneticPr fontId="1"/>
  </si>
  <si>
    <t xml:space="preserve">請求年月日 </t>
    <rPh sb="0" eb="5">
      <t>セイキュウネンガッピ</t>
    </rPh>
    <phoneticPr fontId="1"/>
  </si>
  <si>
    <t>請 求 金 額</t>
    <phoneticPr fontId="1"/>
  </si>
  <si>
    <t>前　　　回</t>
    <rPh sb="0" eb="1">
      <t>マエ</t>
    </rPh>
    <rPh sb="4" eb="5">
      <t>カイ</t>
    </rPh>
    <phoneticPr fontId="1"/>
  </si>
  <si>
    <t>非  課  税</t>
    <rPh sb="0" eb="1">
      <t>ヒ</t>
    </rPh>
    <rPh sb="3" eb="4">
      <t>カ</t>
    </rPh>
    <rPh sb="6" eb="7">
      <t>ゼイ</t>
    </rPh>
    <phoneticPr fontId="1"/>
  </si>
  <si>
    <t>合　　計</t>
    <rPh sb="0" eb="1">
      <t>ゴウ</t>
    </rPh>
    <rPh sb="3" eb="4">
      <t>ケイ</t>
    </rPh>
    <phoneticPr fontId="27"/>
  </si>
  <si>
    <t>今　　　回</t>
    <rPh sb="0" eb="1">
      <t>イマ</t>
    </rPh>
    <rPh sb="4" eb="5">
      <t>カイ</t>
    </rPh>
    <phoneticPr fontId="1"/>
  </si>
  <si>
    <t>本 体 価 額</t>
    <rPh sb="0" eb="1">
      <t>ホン</t>
    </rPh>
    <rPh sb="2" eb="3">
      <t>カラダ</t>
    </rPh>
    <rPh sb="4" eb="5">
      <t>アタイ</t>
    </rPh>
    <rPh sb="6" eb="7">
      <t>ガク</t>
    </rPh>
    <phoneticPr fontId="1"/>
  </si>
  <si>
    <t>内　　　　　訳</t>
    <rPh sb="0" eb="1">
      <t>ウチ</t>
    </rPh>
    <rPh sb="6" eb="7">
      <t>ヤク</t>
    </rPh>
    <phoneticPr fontId="1"/>
  </si>
  <si>
    <t>請求額本体</t>
    <rPh sb="0" eb="2">
      <t>セイキュウ</t>
    </rPh>
    <rPh sb="2" eb="3">
      <t>ガク</t>
    </rPh>
    <rPh sb="3" eb="5">
      <t>ホンタイ</t>
    </rPh>
    <phoneticPr fontId="1"/>
  </si>
  <si>
    <t>(1)部署名</t>
    <rPh sb="3" eb="5">
      <t>ブショ</t>
    </rPh>
    <rPh sb="5" eb="6">
      <t>メイ</t>
    </rPh>
    <phoneticPr fontId="1"/>
  </si>
  <si>
    <t>取引先コードを入力した場合、入力は不要です。</t>
    <rPh sb="0" eb="3">
      <t>トリヒキサキ</t>
    </rPh>
    <rPh sb="7" eb="9">
      <t>ニュウリョク</t>
    </rPh>
    <rPh sb="11" eb="13">
      <t>バアイ</t>
    </rPh>
    <rPh sb="14" eb="16">
      <t>ニュウリョク</t>
    </rPh>
    <rPh sb="17" eb="19">
      <t>フヨウ</t>
    </rPh>
    <phoneticPr fontId="1"/>
  </si>
  <si>
    <t>現　　金</t>
    <rPh sb="0" eb="1">
      <t>ゲン</t>
    </rPh>
    <rPh sb="3" eb="4">
      <t>キン</t>
    </rPh>
    <phoneticPr fontId="1"/>
  </si>
  <si>
    <t>注 文 番 号</t>
    <rPh sb="0" eb="1">
      <t>チュウ</t>
    </rPh>
    <rPh sb="2" eb="3">
      <t>ブン</t>
    </rPh>
    <rPh sb="4" eb="5">
      <t>バン</t>
    </rPh>
    <rPh sb="6" eb="7">
      <t>ゴウ</t>
    </rPh>
    <phoneticPr fontId="1"/>
  </si>
  <si>
    <t>支 払 率</t>
    <phoneticPr fontId="1"/>
  </si>
  <si>
    <t>金額訂正</t>
    <rPh sb="0" eb="1">
      <t>キン</t>
    </rPh>
    <rPh sb="1" eb="2">
      <t>ガク</t>
    </rPh>
    <rPh sb="2" eb="4">
      <t>テイセイ</t>
    </rPh>
    <phoneticPr fontId="1"/>
  </si>
  <si>
    <t>請求期間</t>
    <rPh sb="2" eb="4">
      <t>キカン</t>
    </rPh>
    <phoneticPr fontId="1"/>
  </si>
  <si>
    <t>請求内容　</t>
    <rPh sb="0" eb="4">
      <t>セイキュウナイヨウ</t>
    </rPh>
    <phoneticPr fontId="1"/>
  </si>
  <si>
    <t>支　　店　　名</t>
    <rPh sb="0" eb="1">
      <t>シ</t>
    </rPh>
    <rPh sb="3" eb="4">
      <t>ミセ</t>
    </rPh>
    <rPh sb="6" eb="7">
      <t>メイ</t>
    </rPh>
    <phoneticPr fontId="1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</si>
  <si>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1"/>
  </si>
  <si>
    <t>カ　　　　　　ナ</t>
    <phoneticPr fontId="1"/>
  </si>
  <si>
    <t>aaaaaaaa@`NOaaaa.jp</t>
    <phoneticPr fontId="1"/>
  </si>
  <si>
    <t>電  話  番  号　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</si>
  <si>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Ｆ Ａ Ｘ 番 号　</t>
    <rPh sb="6" eb="7">
      <t>バン</t>
    </rPh>
    <rPh sb="8" eb="9">
      <t>ゴウ</t>
    </rPh>
    <phoneticPr fontId="1"/>
  </si>
  <si>
    <t>E - M  A  I  L　</t>
    <phoneticPr fontId="1"/>
  </si>
  <si>
    <t>　㊞</t>
    <phoneticPr fontId="1"/>
  </si>
  <si>
    <t>登 録 番 号</t>
    <rPh sb="0" eb="1">
      <t>ノボル</t>
    </rPh>
    <rPh sb="2" eb="3">
      <t>ロク</t>
    </rPh>
    <rPh sb="4" eb="5">
      <t>バン</t>
    </rPh>
    <rPh sb="6" eb="7">
      <t>ゴウ</t>
    </rPh>
    <phoneticPr fontId="1"/>
  </si>
  <si>
    <t>適格請求書発行事業者登録番号</t>
    <rPh sb="0" eb="2">
      <t>テキカク</t>
    </rPh>
    <rPh sb="2" eb="5">
      <t>セイキュウショ</t>
    </rPh>
    <rPh sb="5" eb="7">
      <t>ハッコウ</t>
    </rPh>
    <rPh sb="7" eb="10">
      <t>ジギョウシャ</t>
    </rPh>
    <rPh sb="10" eb="12">
      <t>トウロク</t>
    </rPh>
    <rPh sb="12" eb="14">
      <t>バンゴウ</t>
    </rPh>
    <phoneticPr fontId="1"/>
  </si>
  <si>
    <t>登録番号</t>
    <rPh sb="0" eb="2">
      <t>トウロク</t>
    </rPh>
    <rPh sb="2" eb="4">
      <t>バンゴウ</t>
    </rPh>
    <phoneticPr fontId="1"/>
  </si>
  <si>
    <t>御中</t>
    <rPh sb="0" eb="2">
      <t>オンチュウ</t>
    </rPh>
    <phoneticPr fontId="1"/>
  </si>
  <si>
    <t>下４桁入力を入力して下さい</t>
    <rPh sb="0" eb="1">
      <t>シモ</t>
    </rPh>
    <rPh sb="2" eb="3">
      <t>ケタ</t>
    </rPh>
    <rPh sb="3" eb="5">
      <t>ニュウリョク</t>
    </rPh>
    <rPh sb="6" eb="8">
      <t>ニュウリョク</t>
    </rPh>
    <rPh sb="10" eb="11">
      <t>クダ</t>
    </rPh>
    <phoneticPr fontId="1"/>
  </si>
  <si>
    <t>工事名を入力する部門：施工管理部</t>
    <rPh sb="0" eb="2">
      <t>コウジ</t>
    </rPh>
    <rPh sb="2" eb="3">
      <t>メイ</t>
    </rPh>
    <rPh sb="4" eb="6">
      <t>ニュウリョク</t>
    </rPh>
    <rPh sb="8" eb="10">
      <t>ブモン</t>
    </rPh>
    <rPh sb="11" eb="16">
      <t>セコウカンリブ</t>
    </rPh>
    <phoneticPr fontId="1"/>
  </si>
  <si>
    <t>seikyu_hyoshi_2023.08.23.xls の互換性レポート</t>
  </si>
  <si>
    <t>2023/8/23 9:39 に実行</t>
  </si>
  <si>
    <t>このブックで使用されている次の機能は、以前のバージョンの Excel ではサポートされていません。このブックを以前のバージョンの Excel で開くか、以前のファイル形式で保存すると、それらの機能が失われるか、正常に実行されなくなる可能性があります。</t>
  </si>
  <si>
    <t>機能の大幅な損失</t>
  </si>
  <si>
    <t>出現数</t>
  </si>
  <si>
    <t>バージョン</t>
  </si>
  <si>
    <t>一部のセルに、条件付き書式の範囲が重複して適用されています。以前のバージョンの Excel では、重複のあるセルに対して、一部の条件付き書式ルールの評価が行われません。重複のあるセルでは、異なる条件付き書式が表示されます。</t>
  </si>
  <si>
    <t>記入注記'!D28</t>
  </si>
  <si>
    <t>Excel 97-2003</t>
  </si>
  <si>
    <t>一部のセルに、[条件を満たす場合は停止] オプションがオフになっている条件付き書式が設定されています。以前のバージョンの Excel では、このオプションは認識されず、最初に満たされた条件の後で停止されます。</t>
  </si>
  <si>
    <t>記入注記'!D5:I29</t>
  </si>
  <si>
    <t>記入注記'!N5</t>
  </si>
  <si>
    <t>記入注記'!D30:D32</t>
  </si>
  <si>
    <t>記入注記'!N19:O19</t>
  </si>
  <si>
    <t>記入注記'!P10:Q13</t>
  </si>
  <si>
    <t>記入注記'!M4</t>
  </si>
  <si>
    <t>記入注記'!P5</t>
  </si>
  <si>
    <t>記入注記'!X10:Y11</t>
  </si>
  <si>
    <t>記入注記'!T13:Y13</t>
  </si>
  <si>
    <t>記入注記'!H30</t>
  </si>
  <si>
    <t>記入注記'!E32</t>
  </si>
  <si>
    <t>記入注記'!R10:W11</t>
  </si>
  <si>
    <t>入力画面　　軽減税率8%'!D5:T5</t>
  </si>
  <si>
    <t>入力画面　　軽減税率8%'!M4</t>
  </si>
  <si>
    <t>入力画面　　軽減税率8%'!T10:W10</t>
  </si>
  <si>
    <t>入力画面　　軽減税率8%'!X10:Y11</t>
  </si>
  <si>
    <t>入力画面　　軽減税率8%'!V13:Y13</t>
  </si>
  <si>
    <t>入力画面　　軽減税率8%'!H32</t>
  </si>
  <si>
    <t>入力画面　　軽減税率8%'!D29:D34</t>
  </si>
  <si>
    <t>入力画面　　軽減税率8%'!D12:Q12</t>
  </si>
  <si>
    <t>入力画面　　軽減税率8%'!D10:S10</t>
  </si>
  <si>
    <t>入力画面　　軽減税率8%'!D11:Q11</t>
  </si>
  <si>
    <t>入力画面　　軽減税率8%'!D15:T28</t>
  </si>
  <si>
    <t>入力画面　　軽減税率8%'!D13:Q13</t>
  </si>
  <si>
    <t>入力画面　　軽減税率8%'!T12</t>
  </si>
  <si>
    <t>入力画面　　軽減税率8%'!T11:W11</t>
  </si>
  <si>
    <t>入力画面　　軽減税率8%'!D14:Q14</t>
  </si>
  <si>
    <t>入力画面　　軽減税率8%'!T14</t>
  </si>
  <si>
    <t>入力画面　　軽減税率8%'!T13:U13</t>
  </si>
  <si>
    <t>入力画面　　軽減税率8%'!R11:S14</t>
  </si>
  <si>
    <t>入力画面　　軽減税率8%'!E29:T31</t>
  </si>
  <si>
    <t>入力画面　　軽減税率8%'!D7:T9</t>
  </si>
  <si>
    <t>入力画面　　軽減税率8%'!D6:X6</t>
  </si>
  <si>
    <t>入力画面　10％'!D5:T5</t>
  </si>
  <si>
    <t>入力画面　10％'!M4</t>
  </si>
  <si>
    <t>入力画面　10％'!T10:W10</t>
  </si>
  <si>
    <t>入力画面　10％'!X10:Y11</t>
  </si>
  <si>
    <t>入力画面　10％'!V13:Y13</t>
  </si>
  <si>
    <t>入力画面　10％'!H32</t>
  </si>
  <si>
    <t>入力画面　10％'!D29:D34</t>
  </si>
  <si>
    <t>入力画面　10％'!D12:Q12</t>
  </si>
  <si>
    <t>入力画面　10％'!D10:S10</t>
  </si>
  <si>
    <t>入力画面　10％'!D11:Q11</t>
  </si>
  <si>
    <t>入力画面　10％'!D15:T28</t>
  </si>
  <si>
    <t>入力画面　10％'!D13:Q13</t>
  </si>
  <si>
    <t>入力画面　10％'!T12</t>
  </si>
  <si>
    <t>入力画面　10％'!T11:W11</t>
  </si>
  <si>
    <t>入力画面　10％'!D14:Q14</t>
  </si>
  <si>
    <t>入力画面　10％'!T14</t>
  </si>
  <si>
    <t>入力画面　10％'!T13:U13</t>
  </si>
  <si>
    <t>入力画面　10％'!R11:S14</t>
  </si>
  <si>
    <t>入力画面　10％'!E29:T31</t>
  </si>
  <si>
    <t>入力画面　10％'!D7:T9</t>
  </si>
  <si>
    <t>入力画面　10％'!D6:U6</t>
  </si>
  <si>
    <t>このブック内の一部のセルには、他のワークシートの値を参照するデータ入力規則が設定されています。このようなデータ入力規則は保存されません。</t>
  </si>
  <si>
    <t>記入注記'!D16:E16</t>
  </si>
  <si>
    <t>記入注記'!D32:E32</t>
  </si>
  <si>
    <t>入力画面　　軽減税率8%'!D18:E18</t>
  </si>
  <si>
    <t>入力画面　　軽減税率8%'!D34</t>
  </si>
  <si>
    <t>入力画面　　軽減税率8%'!D24:E24</t>
  </si>
  <si>
    <t>入力画面　　軽減税率8%'!F23</t>
  </si>
  <si>
    <t>入力画面　10％'!D34</t>
  </si>
  <si>
    <t>入力画面　10％'!D18:E18</t>
  </si>
  <si>
    <t>再現性の低下</t>
  </si>
  <si>
    <t>選択したファイル形式でサポートされていない書式が、このブック内の一部のセルまたはスタイルに設定されています。このような書式は、選択したファイル形式で使用できる最も近い書式に変換されます。</t>
  </si>
  <si>
    <t>開始</t>
    <rPh sb="0" eb="2">
      <t>カイシ</t>
    </rPh>
    <phoneticPr fontId="1"/>
  </si>
  <si>
    <t>終了</t>
    <rPh sb="0" eb="2">
      <t>シュウリョウ</t>
    </rPh>
    <phoneticPr fontId="1"/>
  </si>
  <si>
    <t>請求内容　※</t>
    <rPh sb="0" eb="4">
      <t>セイキュウナイヨウ</t>
    </rPh>
    <phoneticPr fontId="1"/>
  </si>
  <si>
    <t>支払予定日</t>
    <rPh sb="0" eb="2">
      <t>シハライ</t>
    </rPh>
    <rPh sb="2" eb="4">
      <t>ヨテイ</t>
    </rPh>
    <rPh sb="4" eb="5">
      <t>ヒ</t>
    </rPh>
    <phoneticPr fontId="1"/>
  </si>
  <si>
    <t>（２）祝日等修正</t>
    <rPh sb="3" eb="6">
      <t>シュクジツトウ</t>
    </rPh>
    <rPh sb="6" eb="8">
      <t>シュウセイ</t>
    </rPh>
    <phoneticPr fontId="1"/>
  </si>
  <si>
    <t>（１）支払年月日</t>
    <rPh sb="3" eb="8">
      <t>シハライネンガッピ</t>
    </rPh>
    <phoneticPr fontId="1"/>
  </si>
  <si>
    <r>
      <t xml:space="preserve">請求情報（毎月異なります） </t>
    </r>
    <r>
      <rPr>
        <sz val="11"/>
        <color indexed="10"/>
        <rFont val="ＭＳ Ｐ明朝"/>
        <family val="1"/>
        <charset val="128"/>
      </rPr>
      <t>支払年月日欄も確認して下さい</t>
    </r>
    <rPh sb="14" eb="20">
      <t>シハライネンガッピラン</t>
    </rPh>
    <rPh sb="21" eb="23">
      <t>カクニン</t>
    </rPh>
    <rPh sb="25" eb="26">
      <t>クダ</t>
    </rPh>
    <phoneticPr fontId="1"/>
  </si>
  <si>
    <t>支払年月日欄確認手順</t>
    <rPh sb="6" eb="8">
      <t>カクニン</t>
    </rPh>
    <rPh sb="8" eb="10">
      <t>テジュン</t>
    </rPh>
    <phoneticPr fontId="1"/>
  </si>
  <si>
    <t>　1.（１）支払年月日欄」を確認して下さい。</t>
    <phoneticPr fontId="1"/>
  </si>
  <si>
    <t>　3.入力型式は、「-1、-2」等マイナス形式で入力して下さい。（支払日は前倒しします。）</t>
    <rPh sb="3" eb="7">
      <t>ニュウリョクケイシキ</t>
    </rPh>
    <phoneticPr fontId="1"/>
  </si>
  <si>
    <t xml:space="preserve"> 4.修正後、（１）支払年月日　が金融機関の営業日か確認をして下さい。</t>
    <rPh sb="3" eb="6">
      <t>シュウセイゴ</t>
    </rPh>
    <rPh sb="10" eb="15">
      <t>シハライネンガッピ</t>
    </rPh>
    <rPh sb="26" eb="28">
      <t>カクニン</t>
    </rPh>
    <rPh sb="31" eb="32">
      <t>クダ</t>
    </rPh>
    <phoneticPr fontId="1"/>
  </si>
  <si>
    <t>　2.支払年月日欄が祝日等に該当する場合は、「（２）祝日等修正欄」に入力して下さい。</t>
    <rPh sb="3" eb="5">
      <t>シハライ</t>
    </rPh>
    <rPh sb="5" eb="9">
      <t>ネンガッピラン</t>
    </rPh>
    <rPh sb="14" eb="16">
      <t>ガイトウ</t>
    </rPh>
    <phoneticPr fontId="1"/>
  </si>
  <si>
    <t>適格請求書発行事業者登録番号を入力して下さい</t>
    <rPh sb="0" eb="2">
      <t>テキカク</t>
    </rPh>
    <rPh sb="2" eb="5">
      <t>セイキュウショ</t>
    </rPh>
    <rPh sb="5" eb="7">
      <t>ハッコウ</t>
    </rPh>
    <rPh sb="7" eb="10">
      <t>ジギョウシャ</t>
    </rPh>
    <rPh sb="10" eb="12">
      <t>トウロク</t>
    </rPh>
    <rPh sb="12" eb="14">
      <t>バンゴウ</t>
    </rPh>
    <rPh sb="15" eb="17">
      <t>ニュウリョク</t>
    </rPh>
    <rPh sb="19" eb="20">
      <t>クダ</t>
    </rPh>
    <phoneticPr fontId="1"/>
  </si>
  <si>
    <t>登録番号</t>
    <rPh sb="0" eb="4">
      <t>トウロクバンゴウ</t>
    </rPh>
    <phoneticPr fontId="1"/>
  </si>
  <si>
    <t>申請中の場合：「申請中」と入力して下さい。</t>
    <rPh sb="0" eb="2">
      <t>シンセイ</t>
    </rPh>
    <rPh sb="2" eb="3">
      <t>ナカ</t>
    </rPh>
    <rPh sb="4" eb="6">
      <t>バアイ</t>
    </rPh>
    <rPh sb="8" eb="11">
      <t>シンセイチュウ</t>
    </rPh>
    <rPh sb="13" eb="15">
      <t>ニュウリョク</t>
    </rPh>
    <rPh sb="17" eb="18">
      <t>クダ</t>
    </rPh>
    <phoneticPr fontId="1"/>
  </si>
  <si>
    <t>免税事業者：別途様式がございます。連絡して下さい。</t>
    <rPh sb="0" eb="5">
      <t>メンゼイジギョウシャ</t>
    </rPh>
    <rPh sb="6" eb="8">
      <t>ベット</t>
    </rPh>
    <rPh sb="8" eb="10">
      <t>ヨウシキ</t>
    </rPh>
    <rPh sb="17" eb="19">
      <t>レンラク</t>
    </rPh>
    <rPh sb="21" eb="22">
      <t>クダ</t>
    </rPh>
    <phoneticPr fontId="1"/>
  </si>
  <si>
    <t>免税事業者の場合：別様式がございます。連絡して下さい。</t>
    <rPh sb="0" eb="5">
      <t>メンゼイジギョウシャ</t>
    </rPh>
    <rPh sb="6" eb="8">
      <t>バアイ</t>
    </rPh>
    <rPh sb="9" eb="10">
      <t>ベツ</t>
    </rPh>
    <rPh sb="10" eb="12">
      <t>ヨウシキ</t>
    </rPh>
    <rPh sb="19" eb="21">
      <t>レンラク</t>
    </rPh>
    <rPh sb="23" eb="24">
      <t>クダ</t>
    </rPh>
    <phoneticPr fontId="1"/>
  </si>
  <si>
    <t>下記のとおり請求いたします。（別紙内訳・明細のとおり）</t>
    <rPh sb="15" eb="17">
      <t>ベッシ</t>
    </rPh>
    <rPh sb="17" eb="19">
      <t>ウチワケ</t>
    </rPh>
    <rPh sb="20" eb="22">
      <t>メイサイ</t>
    </rPh>
    <phoneticPr fontId="1"/>
  </si>
  <si>
    <t>端数調整</t>
    <rPh sb="0" eb="4">
      <t>ハスウチョウセイ</t>
    </rPh>
    <phoneticPr fontId="1"/>
  </si>
  <si>
    <t>端数調整</t>
    <rPh sb="0" eb="2">
      <t>ハスウ</t>
    </rPh>
    <rPh sb="2" eb="4">
      <t>チョウセイ</t>
    </rPh>
    <phoneticPr fontId="1"/>
  </si>
  <si>
    <t>預金種別</t>
    <rPh sb="0" eb="2">
      <t>ヨキン</t>
    </rPh>
    <rPh sb="2" eb="4">
      <t>シュベツ</t>
    </rPh>
    <phoneticPr fontId="1"/>
  </si>
  <si>
    <t>請求内訳等の主な内容を記載して下さい。</t>
    <rPh sb="0" eb="2">
      <t>セイキュウ</t>
    </rPh>
    <rPh sb="2" eb="4">
      <t>ウチワケ</t>
    </rPh>
    <rPh sb="4" eb="5">
      <t>トウ</t>
    </rPh>
    <rPh sb="6" eb="7">
      <t>オモ</t>
    </rPh>
    <rPh sb="8" eb="10">
      <t>ナイヨウ</t>
    </rPh>
    <rPh sb="11" eb="13">
      <t>キサイ</t>
    </rPh>
    <rPh sb="15" eb="16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</si>
</sst>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6" formatCode="#,##0;\-#,##0;&quot;-&quot;"/>
    <numFmt numFmtId="177" formatCode="0_ "/>
    <numFmt numFmtId="178" formatCode="#,##0_ "/>
    <numFmt numFmtId="179" formatCode="#,##0_);[Red]\(#,##0\)"/>
    <numFmt numFmtId="180" formatCode="\ &quot;第&quot;\ \ 0\ &quot;回&quot;&quot;請&quot;&quot;求&quot;"/>
    <numFmt numFmtId="181" formatCode="0&quot;回&quot;&quot;目&quot;"/>
    <numFmt numFmtId="182" formatCode="#,##0&quot; %&quot;"/>
    <numFmt numFmtId="183" formatCode="General\%"/>
    <numFmt numFmtId="184" formatCode="yyyy&quot;年&quot;mm&quot;月&quot;dd&quot;日&quot;"/>
    <numFmt numFmtId="185" formatCode="#,##0_ ;[Red]\-#,##0\ "/>
    <numFmt numFmtId="186" formatCode="#"/>
    <numFmt numFmtId="187" formatCode="yyyy&quot;年&quot;mm&quot;月&quot;dd&quot;日&quot;aaa&quot;曜&quot;&quot;日&quot;"/>
    <numFmt numFmtId="188" formatCode="mm&quot;月&quot;dd&quot;日&quot;aaa&quot;曜&quot;&quot;日&quot;"/>
    <numFmt numFmtId="189" formatCode="yyyy&quot;年&quot;mm&quot;月&quot;dd&quot;日&quot;\(aaa\)"/>
    <numFmt numFmtId="190" formatCode="#,##0&quot;日&quot;"/>
  </numFmts>
  <fonts count="86">
    <font>
      <sz val="11"/>
      <color theme="1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indexed="81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2"/>
      <name val="ＭＳ 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sz val="8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indexed="81"/>
      <name val="MS P ゴシック"/>
      <family val="3"/>
      <charset val="128"/>
    </font>
    <font>
      <sz val="10"/>
      <color indexed="81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indexed="8"/>
      <name val="HGS明朝E"/>
      <family val="1"/>
      <charset val="128"/>
    </font>
    <font>
      <sz val="18"/>
      <color indexed="8"/>
      <name val="ＭＳ Ｐ明朝"/>
      <family val="1"/>
      <charset val="128"/>
    </font>
    <font>
      <sz val="11"/>
      <color indexed="8"/>
      <name val="HGP明朝B"/>
      <family val="1"/>
      <charset val="128"/>
    </font>
    <font>
      <sz val="15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1"/>
      <color indexed="17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sz val="20"/>
      <color indexed="8"/>
      <name val="ＭＳ Ｐ明朝"/>
      <family val="1"/>
      <charset val="128"/>
    </font>
    <font>
      <sz val="27"/>
      <color indexed="8"/>
      <name val="ＭＳ Ｐ明朝"/>
      <family val="1"/>
      <charset val="128"/>
    </font>
    <font>
      <sz val="25"/>
      <color indexed="8"/>
      <name val="ＭＳ Ｐ明朝"/>
      <family val="1"/>
      <charset val="128"/>
    </font>
    <font>
      <sz val="22"/>
      <color indexed="8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11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1"/>
      <color indexed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11"/>
      <color theme="10"/>
      <name val="ＭＳ Ｐ明朝"/>
      <family val="1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rgb="FF374151"/>
      <name val="Segoe UI"/>
      <family val="2"/>
    </font>
    <font>
      <sz val="11"/>
      <color rgb="FF111827"/>
      <name val="Courier New"/>
      <family val="3"/>
    </font>
    <font>
      <sz val="12"/>
      <color rgb="FF37415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4"/>
      <color theme="1"/>
      <name val="ＭＳ Ｐ明朝"/>
      <family val="1"/>
      <charset val="128"/>
    </font>
    <font>
      <b/>
      <sz val="11"/>
      <name val="ＭＳ Ｐ明朝"/>
      <family val="1"/>
      <charset val="128"/>
    </font>
  </fonts>
  <fills count="6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39994506668294322"/>
        <bgColor indexed="64"/>
      </patternFill>
    </fill>
  </fills>
  <borders count="9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dotted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157">
    <xf numFmtId="0" fontId="0" fillId="0" borderId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176" fontId="7" fillId="0" borderId="0" applyFill="0" applyBorder="0" applyAlignment="0"/>
    <xf numFmtId="0" fontId="8" fillId="0" borderId="0" applyNumberFormat="0" applyFon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10" fillId="0" borderId="0"/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11" fillId="20" borderId="3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11" fillId="20" borderId="3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3" fillId="52" borderId="79" applyNumberFormat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13" fillId="22" borderId="4" applyNumberFormat="0" applyFont="0" applyAlignment="0" applyProtection="0">
      <alignment vertical="center"/>
    </xf>
    <xf numFmtId="0" fontId="5" fillId="54" borderId="80" applyNumberFormat="0" applyFont="0" applyAlignment="0" applyProtection="0">
      <alignment vertical="center"/>
    </xf>
    <xf numFmtId="0" fontId="5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13" fillId="22" borderId="4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36" fillId="54" borderId="80" applyNumberFormat="0" applyFont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68" fillId="56" borderId="82" applyNumberForma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1" fillId="0" borderId="83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2" fillId="0" borderId="84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85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5" fillId="0" borderId="86" applyNumberFormat="0" applyFill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6" fillId="56" borderId="87" applyNumberFormat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0" fontId="78" fillId="57" borderId="82" applyNumberFormat="0" applyAlignment="0" applyProtection="0">
      <alignment vertical="center"/>
    </xf>
    <xf numFmtId="177" fontId="25" fillId="0" borderId="12" applyNumberFormat="0" applyFont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0" borderId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9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3" fillId="0" borderId="0">
      <alignment vertical="center"/>
    </xf>
    <xf numFmtId="0" fontId="59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9" fillId="0" borderId="0">
      <alignment vertical="center"/>
    </xf>
    <xf numFmtId="0" fontId="13" fillId="0" borderId="0"/>
    <xf numFmtId="0" fontId="59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  <xf numFmtId="0" fontId="79" fillId="58" borderId="0" applyNumberFormat="0" applyBorder="0" applyAlignment="0" applyProtection="0">
      <alignment vertical="center"/>
    </xf>
  </cellStyleXfs>
  <cellXfs count="5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49" fontId="40" fillId="0" borderId="0" xfId="0" applyNumberFormat="1" applyFont="1">
      <alignment vertical="center"/>
    </xf>
    <xf numFmtId="0" fontId="0" fillId="0" borderId="18" xfId="0" applyBorder="1" applyAlignment="1">
      <alignment horizontal="right" vertical="center"/>
    </xf>
    <xf numFmtId="0" fontId="0" fillId="0" borderId="18" xfId="0" applyBorder="1">
      <alignment vertical="center"/>
    </xf>
    <xf numFmtId="0" fontId="0" fillId="24" borderId="19" xfId="0" applyFill="1" applyBorder="1" applyAlignment="1">
      <alignment horizontal="distributed" vertical="center" indent="1"/>
    </xf>
    <xf numFmtId="0" fontId="0" fillId="24" borderId="19" xfId="0" applyFill="1" applyBorder="1" applyAlignment="1">
      <alignment horizontal="center" vertical="center"/>
    </xf>
    <xf numFmtId="0" fontId="0" fillId="24" borderId="19" xfId="0" applyFill="1" applyBorder="1">
      <alignment vertical="center"/>
    </xf>
    <xf numFmtId="0" fontId="0" fillId="24" borderId="19" xfId="0" applyFill="1" applyBorder="1" applyAlignment="1">
      <alignment horizontal="left" vertical="center"/>
    </xf>
    <xf numFmtId="0" fontId="0" fillId="24" borderId="19" xfId="0" applyFill="1" applyBorder="1" applyAlignment="1">
      <alignment horizontal="right" vertical="center"/>
    </xf>
    <xf numFmtId="0" fontId="37" fillId="0" borderId="0" xfId="0" applyFont="1">
      <alignment vertical="center"/>
    </xf>
    <xf numFmtId="0" fontId="59" fillId="0" borderId="0" xfId="1114">
      <alignment vertical="center"/>
    </xf>
    <xf numFmtId="0" fontId="39" fillId="0" borderId="0" xfId="1114" applyFont="1">
      <alignment vertical="center"/>
    </xf>
    <xf numFmtId="0" fontId="41" fillId="0" borderId="0" xfId="1114" applyFont="1">
      <alignment vertical="center"/>
    </xf>
    <xf numFmtId="49" fontId="41" fillId="0" borderId="0" xfId="1114" applyNumberFormat="1" applyFont="1" applyAlignment="1">
      <alignment horizontal="right" vertical="center"/>
    </xf>
    <xf numFmtId="0" fontId="41" fillId="0" borderId="0" xfId="1114" applyFont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7" fillId="0" borderId="0" xfId="0" applyFont="1" applyAlignment="1">
      <alignment horizontal="right" vertical="center"/>
    </xf>
    <xf numFmtId="0" fontId="0" fillId="24" borderId="21" xfId="0" applyFill="1" applyBorder="1" applyAlignment="1">
      <alignment horizontal="center" vertical="center"/>
    </xf>
    <xf numFmtId="0" fontId="0" fillId="24" borderId="19" xfId="0" applyFill="1" applyBorder="1" applyAlignment="1">
      <alignment horizontal="distributed" vertical="center" shrinkToFit="1"/>
    </xf>
    <xf numFmtId="0" fontId="0" fillId="24" borderId="22" xfId="0" applyFill="1" applyBorder="1" applyAlignment="1">
      <alignment horizontal="center" vertical="center"/>
    </xf>
    <xf numFmtId="0" fontId="0" fillId="24" borderId="23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4" borderId="25" xfId="0" applyFill="1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19" xfId="0" applyBorder="1">
      <alignment vertical="center"/>
    </xf>
    <xf numFmtId="0" fontId="0" fillId="25" borderId="26" xfId="0" applyFill="1" applyBorder="1">
      <alignment vertical="center"/>
    </xf>
    <xf numFmtId="0" fontId="43" fillId="0" borderId="2" xfId="0" applyFont="1" applyBorder="1">
      <alignment vertical="center"/>
    </xf>
    <xf numFmtId="0" fontId="43" fillId="0" borderId="26" xfId="0" applyFont="1" applyBorder="1">
      <alignment vertical="center"/>
    </xf>
    <xf numFmtId="38" fontId="0" fillId="24" borderId="19" xfId="0" applyNumberFormat="1" applyFill="1" applyBorder="1">
      <alignment vertical="center"/>
    </xf>
    <xf numFmtId="0" fontId="0" fillId="26" borderId="19" xfId="0" applyFill="1" applyBorder="1" applyProtection="1">
      <alignment vertical="center"/>
      <protection locked="0"/>
    </xf>
    <xf numFmtId="0" fontId="44" fillId="25" borderId="19" xfId="0" applyFont="1" applyFill="1" applyBorder="1">
      <alignment vertical="center"/>
    </xf>
    <xf numFmtId="0" fontId="0" fillId="0" borderId="0" xfId="0" applyAlignment="1">
      <alignment horizontal="distributed" vertical="center" indent="1"/>
    </xf>
    <xf numFmtId="0" fontId="40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184" fontId="40" fillId="0" borderId="0" xfId="0" applyNumberFormat="1" applyFont="1">
      <alignment vertical="center"/>
    </xf>
    <xf numFmtId="0" fontId="7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7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65" fillId="0" borderId="30" xfId="735" quotePrefix="1" applyNumberFormat="1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65" fillId="0" borderId="0" xfId="735" quotePrefix="1" applyNumberFormat="1" applyAlignment="1">
      <alignment horizontal="center" vertical="top" wrapText="1"/>
    </xf>
    <xf numFmtId="0" fontId="0" fillId="0" borderId="36" xfId="0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0" fillId="0" borderId="37" xfId="0" applyBorder="1" applyAlignment="1">
      <alignment horizontal="center" vertical="top" wrapText="1"/>
    </xf>
    <xf numFmtId="49" fontId="65" fillId="0" borderId="0" xfId="735" applyNumberFormat="1" applyFill="1" applyBorder="1" applyAlignment="1" applyProtection="1">
      <alignment horizontal="left" vertical="center"/>
      <protection locked="0"/>
    </xf>
    <xf numFmtId="0" fontId="43" fillId="0" borderId="0" xfId="0" applyFont="1">
      <alignment vertical="center"/>
    </xf>
    <xf numFmtId="0" fontId="80" fillId="0" borderId="0" xfId="0" applyFont="1">
      <alignment vertical="center"/>
    </xf>
    <xf numFmtId="187" fontId="81" fillId="0" borderId="0" xfId="0" applyNumberFormat="1" applyFont="1">
      <alignment vertical="center"/>
    </xf>
    <xf numFmtId="187" fontId="0" fillId="0" borderId="0" xfId="0" applyNumberFormat="1">
      <alignment vertical="center"/>
    </xf>
    <xf numFmtId="0" fontId="82" fillId="0" borderId="0" xfId="0" applyFont="1">
      <alignment vertical="center"/>
    </xf>
    <xf numFmtId="0" fontId="82" fillId="0" borderId="0" xfId="0" applyFont="1" applyAlignment="1">
      <alignment horizontal="center" vertical="center"/>
    </xf>
    <xf numFmtId="0" fontId="47" fillId="0" borderId="0" xfId="0" applyFont="1" applyAlignment="1" applyProtection="1">
      <alignment horizontal="left" vertical="center" shrinkToFit="1"/>
      <protection hidden="1"/>
    </xf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right" vertical="center"/>
    </xf>
    <xf numFmtId="0" fontId="45" fillId="0" borderId="0" xfId="0" applyFont="1" applyAlignment="1" applyProtection="1">
      <alignment horizontal="center" vertical="center" shrinkToFit="1"/>
      <protection hidden="1"/>
    </xf>
    <xf numFmtId="183" fontId="46" fillId="0" borderId="0" xfId="0" applyNumberFormat="1" applyFont="1" applyAlignment="1">
      <alignment horizontal="center" vertical="center"/>
    </xf>
    <xf numFmtId="188" fontId="0" fillId="0" borderId="0" xfId="0" applyNumberFormat="1">
      <alignment vertical="center"/>
    </xf>
    <xf numFmtId="0" fontId="0" fillId="59" borderId="0" xfId="0" applyFill="1">
      <alignment vertical="center"/>
    </xf>
    <xf numFmtId="0" fontId="83" fillId="59" borderId="0" xfId="0" applyFont="1" applyFill="1">
      <alignment vertical="center"/>
    </xf>
    <xf numFmtId="1" fontId="0" fillId="0" borderId="0" xfId="0" applyNumberFormat="1" applyAlignment="1" applyProtection="1">
      <alignment vertical="center" shrinkToFit="1"/>
      <protection locked="0"/>
    </xf>
    <xf numFmtId="189" fontId="0" fillId="0" borderId="0" xfId="0" applyNumberFormat="1">
      <alignment vertical="center"/>
    </xf>
    <xf numFmtId="0" fontId="69" fillId="0" borderId="0" xfId="0" applyFont="1">
      <alignment vertical="center"/>
    </xf>
    <xf numFmtId="0" fontId="39" fillId="0" borderId="0" xfId="0" applyFont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39" fillId="61" borderId="0" xfId="0" applyFont="1" applyFill="1" applyProtection="1">
      <alignment vertical="center"/>
      <protection hidden="1"/>
    </xf>
    <xf numFmtId="0" fontId="48" fillId="61" borderId="0" xfId="0" applyFont="1" applyFill="1" applyAlignment="1" applyProtection="1">
      <alignment horizontal="center" vertical="center"/>
      <protection hidden="1"/>
    </xf>
    <xf numFmtId="0" fontId="0" fillId="61" borderId="0" xfId="0" applyFill="1" applyProtection="1">
      <alignment vertical="center"/>
      <protection hidden="1"/>
    </xf>
    <xf numFmtId="0" fontId="49" fillId="61" borderId="0" xfId="0" applyFont="1" applyFill="1" applyProtection="1">
      <alignment vertical="center"/>
      <protection hidden="1"/>
    </xf>
    <xf numFmtId="0" fontId="48" fillId="61" borderId="0" xfId="0" applyFont="1" applyFill="1" applyProtection="1">
      <alignment vertical="center"/>
      <protection hidden="1"/>
    </xf>
    <xf numFmtId="0" fontId="51" fillId="61" borderId="0" xfId="0" applyFont="1" applyFill="1" applyProtection="1">
      <alignment vertical="center"/>
      <protection hidden="1"/>
    </xf>
    <xf numFmtId="0" fontId="40" fillId="61" borderId="0" xfId="0" applyFont="1" applyFill="1" applyProtection="1">
      <alignment vertical="center"/>
      <protection hidden="1"/>
    </xf>
    <xf numFmtId="0" fontId="46" fillId="61" borderId="0" xfId="0" applyFont="1" applyFill="1" applyProtection="1">
      <alignment vertical="center"/>
      <protection hidden="1"/>
    </xf>
    <xf numFmtId="0" fontId="45" fillId="61" borderId="0" xfId="0" applyFont="1" applyFill="1" applyProtection="1">
      <alignment vertical="center"/>
      <protection hidden="1"/>
    </xf>
    <xf numFmtId="184" fontId="40" fillId="61" borderId="0" xfId="0" applyNumberFormat="1" applyFont="1" applyFill="1" applyProtection="1">
      <alignment vertical="center"/>
      <protection hidden="1"/>
    </xf>
    <xf numFmtId="0" fontId="47" fillId="61" borderId="0" xfId="0" applyFont="1" applyFill="1" applyAlignment="1" applyProtection="1">
      <alignment horizontal="center" vertical="center" shrinkToFit="1"/>
      <protection hidden="1"/>
    </xf>
    <xf numFmtId="0" fontId="47" fillId="61" borderId="0" xfId="0" applyFont="1" applyFill="1" applyProtection="1">
      <alignment vertical="center"/>
      <protection hidden="1"/>
    </xf>
    <xf numFmtId="0" fontId="45" fillId="61" borderId="0" xfId="0" applyFont="1" applyFill="1" applyAlignment="1" applyProtection="1">
      <alignment horizontal="center" vertical="center"/>
      <protection hidden="1"/>
    </xf>
    <xf numFmtId="0" fontId="40" fillId="61" borderId="0" xfId="0" applyFont="1" applyFill="1" applyAlignment="1" applyProtection="1">
      <alignment horizontal="center" vertical="center"/>
      <protection hidden="1"/>
    </xf>
    <xf numFmtId="0" fontId="42" fillId="61" borderId="21" xfId="0" applyFont="1" applyFill="1" applyBorder="1" applyAlignment="1" applyProtection="1">
      <alignment horizontal="center" vertical="center"/>
      <protection hidden="1"/>
    </xf>
    <xf numFmtId="0" fontId="0" fillId="61" borderId="21" xfId="0" applyFill="1" applyBorder="1" applyProtection="1">
      <alignment vertical="center"/>
      <protection hidden="1"/>
    </xf>
    <xf numFmtId="0" fontId="0" fillId="61" borderId="26" xfId="0" applyFill="1" applyBorder="1" applyProtection="1">
      <alignment vertical="center"/>
      <protection hidden="1"/>
    </xf>
    <xf numFmtId="0" fontId="45" fillId="61" borderId="19" xfId="0" applyFont="1" applyFill="1" applyBorder="1" applyAlignment="1" applyProtection="1">
      <alignment horizontal="center" vertical="center"/>
      <protection hidden="1"/>
    </xf>
    <xf numFmtId="0" fontId="45" fillId="61" borderId="21" xfId="0" applyFont="1" applyFill="1" applyBorder="1" applyAlignment="1" applyProtection="1">
      <alignment horizontal="right" vertical="center" shrinkToFit="1"/>
      <protection hidden="1"/>
    </xf>
    <xf numFmtId="0" fontId="45" fillId="61" borderId="18" xfId="0" applyFont="1" applyFill="1" applyBorder="1" applyAlignment="1" applyProtection="1">
      <alignment horizontal="distributed" vertical="center" shrinkToFit="1"/>
      <protection hidden="1"/>
    </xf>
    <xf numFmtId="38" fontId="45" fillId="61" borderId="19" xfId="0" applyNumberFormat="1" applyFont="1" applyFill="1" applyBorder="1" applyAlignment="1" applyProtection="1">
      <alignment shrinkToFit="1"/>
      <protection hidden="1"/>
    </xf>
    <xf numFmtId="182" fontId="45" fillId="61" borderId="19" xfId="0" applyNumberFormat="1" applyFont="1" applyFill="1" applyBorder="1" applyAlignment="1" applyProtection="1">
      <alignment horizontal="center" vertical="center" shrinkToFit="1"/>
      <protection hidden="1"/>
    </xf>
    <xf numFmtId="0" fontId="45" fillId="61" borderId="2" xfId="0" applyFont="1" applyFill="1" applyBorder="1" applyAlignment="1" applyProtection="1">
      <alignment horizontal="distributed" vertical="center" shrinkToFit="1"/>
      <protection hidden="1"/>
    </xf>
    <xf numFmtId="0" fontId="45" fillId="61" borderId="19" xfId="0" applyFont="1" applyFill="1" applyBorder="1" applyProtection="1">
      <alignment vertical="center"/>
      <protection hidden="1"/>
    </xf>
    <xf numFmtId="0" fontId="45" fillId="61" borderId="18" xfId="0" applyFont="1" applyFill="1" applyBorder="1" applyProtection="1">
      <alignment vertical="center"/>
      <protection hidden="1"/>
    </xf>
    <xf numFmtId="0" fontId="53" fillId="61" borderId="38" xfId="0" applyFont="1" applyFill="1" applyBorder="1" applyAlignment="1" applyProtection="1">
      <alignment horizontal="left" vertical="center"/>
      <protection hidden="1"/>
    </xf>
    <xf numFmtId="0" fontId="53" fillId="61" borderId="18" xfId="0" applyFont="1" applyFill="1" applyBorder="1" applyAlignment="1" applyProtection="1">
      <alignment horizontal="left" vertical="center"/>
      <protection hidden="1"/>
    </xf>
    <xf numFmtId="0" fontId="45" fillId="61" borderId="19" xfId="0" applyFont="1" applyFill="1" applyBorder="1" applyAlignment="1" applyProtection="1">
      <alignment horizontal="center" shrinkToFit="1"/>
      <protection hidden="1"/>
    </xf>
    <xf numFmtId="0" fontId="53" fillId="61" borderId="39" xfId="0" applyFont="1" applyFill="1" applyBorder="1" applyAlignment="1" applyProtection="1">
      <alignment horizontal="right" vertical="top"/>
      <protection hidden="1"/>
    </xf>
    <xf numFmtId="49" fontId="53" fillId="61" borderId="0" xfId="0" applyNumberFormat="1" applyFont="1" applyFill="1" applyAlignment="1" applyProtection="1">
      <alignment horizontal="left" vertical="top"/>
      <protection hidden="1"/>
    </xf>
    <xf numFmtId="0" fontId="54" fillId="61" borderId="0" xfId="0" applyFont="1" applyFill="1" applyAlignment="1" applyProtection="1">
      <alignment horizontal="distributed" vertical="center" indent="1"/>
      <protection hidden="1"/>
    </xf>
    <xf numFmtId="0" fontId="53" fillId="61" borderId="39" xfId="0" applyFont="1" applyFill="1" applyBorder="1" applyProtection="1">
      <alignment vertical="center"/>
      <protection hidden="1"/>
    </xf>
    <xf numFmtId="0" fontId="52" fillId="61" borderId="39" xfId="0" applyFont="1" applyFill="1" applyBorder="1" applyProtection="1">
      <alignment vertical="center"/>
      <protection hidden="1"/>
    </xf>
    <xf numFmtId="0" fontId="45" fillId="61" borderId="19" xfId="0" applyFont="1" applyFill="1" applyBorder="1" applyAlignment="1" applyProtection="1">
      <alignment horizontal="center" vertical="center" shrinkToFit="1"/>
      <protection hidden="1"/>
    </xf>
    <xf numFmtId="183" fontId="46" fillId="61" borderId="19" xfId="0" applyNumberFormat="1" applyFont="1" applyFill="1" applyBorder="1" applyAlignment="1" applyProtection="1">
      <alignment horizontal="center" vertical="center"/>
      <protection hidden="1"/>
    </xf>
    <xf numFmtId="0" fontId="55" fillId="61" borderId="0" xfId="0" applyFont="1" applyFill="1" applyAlignment="1" applyProtection="1">
      <alignment vertical="center" wrapText="1"/>
      <protection hidden="1"/>
    </xf>
    <xf numFmtId="0" fontId="52" fillId="61" borderId="40" xfId="0" applyFont="1" applyFill="1" applyBorder="1" applyProtection="1">
      <alignment vertical="center"/>
      <protection hidden="1"/>
    </xf>
    <xf numFmtId="0" fontId="56" fillId="61" borderId="41" xfId="0" applyFont="1" applyFill="1" applyBorder="1" applyProtection="1">
      <alignment vertical="center"/>
      <protection hidden="1"/>
    </xf>
    <xf numFmtId="0" fontId="45" fillId="61" borderId="19" xfId="0" applyFont="1" applyFill="1" applyBorder="1" applyAlignment="1" applyProtection="1">
      <alignment horizontal="distributed" vertical="center" indent="1" shrinkToFit="1"/>
      <protection hidden="1"/>
    </xf>
    <xf numFmtId="0" fontId="45" fillId="61" borderId="19" xfId="0" applyFont="1" applyFill="1" applyBorder="1" applyAlignment="1" applyProtection="1">
      <alignment horizontal="left" vertical="center" wrapText="1" indent="1"/>
      <protection hidden="1"/>
    </xf>
    <xf numFmtId="0" fontId="45" fillId="61" borderId="19" xfId="0" applyFont="1" applyFill="1" applyBorder="1" applyAlignment="1" applyProtection="1">
      <alignment horizontal="distributed" vertical="center" indent="1"/>
      <protection hidden="1"/>
    </xf>
    <xf numFmtId="0" fontId="84" fillId="61" borderId="0" xfId="0" applyFont="1" applyFill="1" applyAlignment="1" applyProtection="1">
      <alignment horizontal="right" vertical="center"/>
      <protection hidden="1"/>
    </xf>
    <xf numFmtId="49" fontId="45" fillId="61" borderId="19" xfId="0" applyNumberFormat="1" applyFont="1" applyFill="1" applyBorder="1" applyAlignment="1" applyProtection="1">
      <alignment horizontal="left" vertical="center" wrapText="1" indent="1"/>
      <protection hidden="1"/>
    </xf>
    <xf numFmtId="0" fontId="45" fillId="61" borderId="19" xfId="0" applyFont="1" applyFill="1" applyBorder="1" applyAlignment="1" applyProtection="1">
      <alignment horizontal="left" vertical="center" indent="1" shrinkToFit="1"/>
      <protection hidden="1"/>
    </xf>
    <xf numFmtId="0" fontId="45" fillId="61" borderId="19" xfId="0" applyFont="1" applyFill="1" applyBorder="1" applyAlignment="1" applyProtection="1">
      <alignment horizontal="left" vertical="center" shrinkToFit="1"/>
      <protection hidden="1"/>
    </xf>
    <xf numFmtId="49" fontId="0" fillId="0" borderId="0" xfId="0" applyNumberForma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24" borderId="19" xfId="0" applyFill="1" applyBorder="1" applyAlignment="1" applyProtection="1">
      <alignment horizontal="center" vertical="center"/>
      <protection hidden="1"/>
    </xf>
    <xf numFmtId="0" fontId="0" fillId="26" borderId="19" xfId="0" applyFill="1" applyBorder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 vertical="center"/>
      <protection hidden="1"/>
    </xf>
    <xf numFmtId="0" fontId="0" fillId="24" borderId="19" xfId="0" applyFill="1" applyBorder="1" applyAlignment="1" applyProtection="1">
      <alignment horizontal="distributed" vertical="center" indent="1"/>
      <protection hidden="1"/>
    </xf>
    <xf numFmtId="0" fontId="0" fillId="60" borderId="21" xfId="0" applyFill="1" applyBorder="1" applyProtection="1">
      <alignment vertical="center"/>
      <protection locked="0" hidden="1"/>
    </xf>
    <xf numFmtId="0" fontId="0" fillId="60" borderId="2" xfId="0" applyFill="1" applyBorder="1" applyProtection="1">
      <alignment vertical="center"/>
      <protection locked="0" hidden="1"/>
    </xf>
    <xf numFmtId="0" fontId="0" fillId="60" borderId="2" xfId="0" applyFill="1" applyBorder="1" applyProtection="1">
      <alignment vertical="center"/>
      <protection hidden="1"/>
    </xf>
    <xf numFmtId="0" fontId="0" fillId="60" borderId="26" xfId="0" applyFill="1" applyBorder="1" applyAlignment="1" applyProtection="1">
      <alignment horizontal="right" vertical="center"/>
      <protection hidden="1"/>
    </xf>
    <xf numFmtId="0" fontId="0" fillId="64" borderId="19" xfId="0" applyFill="1" applyBorder="1" applyAlignment="1" applyProtection="1">
      <alignment horizontal="center" vertical="center"/>
      <protection hidden="1"/>
    </xf>
    <xf numFmtId="186" fontId="0" fillId="64" borderId="2" xfId="0" applyNumberFormat="1" applyFill="1" applyBorder="1" applyProtection="1">
      <alignment vertical="center"/>
      <protection locked="0" hidden="1"/>
    </xf>
    <xf numFmtId="186" fontId="0" fillId="64" borderId="26" xfId="0" applyNumberFormat="1" applyFill="1" applyBorder="1" applyProtection="1">
      <alignment vertical="center"/>
      <protection locked="0" hidden="1"/>
    </xf>
    <xf numFmtId="0" fontId="0" fillId="0" borderId="0" xfId="0" applyProtection="1">
      <alignment vertical="center"/>
      <protection locked="0" hidden="1"/>
    </xf>
    <xf numFmtId="0" fontId="0" fillId="24" borderId="24" xfId="0" applyFill="1" applyBorder="1" applyAlignment="1" applyProtection="1">
      <alignment horizontal="distributed" vertical="center" indent="1"/>
      <protection hidden="1"/>
    </xf>
    <xf numFmtId="0" fontId="0" fillId="24" borderId="19" xfId="0" applyFill="1" applyBorder="1" applyAlignment="1" applyProtection="1">
      <alignment horizontal="right" vertical="center"/>
      <protection hidden="1"/>
    </xf>
    <xf numFmtId="0" fontId="0" fillId="24" borderId="19" xfId="0" applyFill="1" applyBorder="1" applyProtection="1">
      <alignment vertical="center"/>
      <protection hidden="1"/>
    </xf>
    <xf numFmtId="0" fontId="0" fillId="0" borderId="0" xfId="0" applyAlignment="1" applyProtection="1">
      <alignment horizontal="distributed" vertical="center" indent="1"/>
      <protection hidden="1"/>
    </xf>
    <xf numFmtId="0" fontId="0" fillId="26" borderId="19" xfId="0" applyFill="1" applyBorder="1" applyProtection="1">
      <alignment vertical="center"/>
      <protection locked="0" hidden="1"/>
    </xf>
    <xf numFmtId="38" fontId="0" fillId="24" borderId="19" xfId="0" applyNumberFormat="1" applyFill="1" applyBorder="1" applyProtection="1">
      <alignment vertical="center"/>
      <protection hidden="1"/>
    </xf>
    <xf numFmtId="0" fontId="0" fillId="0" borderId="18" xfId="0" applyBorder="1" applyAlignment="1" applyProtection="1">
      <alignment horizontal="right" vertical="center"/>
      <protection hidden="1"/>
    </xf>
    <xf numFmtId="0" fontId="0" fillId="0" borderId="18" xfId="0" applyBorder="1" applyProtection="1">
      <alignment vertical="center"/>
      <protection hidden="1"/>
    </xf>
    <xf numFmtId="0" fontId="37" fillId="0" borderId="0" xfId="0" applyFont="1" applyProtection="1">
      <alignment vertical="center"/>
      <protection hidden="1"/>
    </xf>
    <xf numFmtId="0" fontId="37" fillId="0" borderId="0" xfId="0" applyFont="1" applyAlignment="1" applyProtection="1">
      <alignment horizontal="right" vertical="center"/>
      <protection hidden="1"/>
    </xf>
    <xf numFmtId="0" fontId="0" fillId="24" borderId="22" xfId="0" applyFill="1" applyBorder="1" applyAlignment="1" applyProtection="1">
      <alignment horizontal="center" vertical="center"/>
      <protection hidden="1"/>
    </xf>
    <xf numFmtId="0" fontId="0" fillId="24" borderId="23" xfId="0" applyFill="1" applyBorder="1" applyAlignment="1" applyProtection="1">
      <alignment horizontal="center" vertical="center"/>
      <protection hidden="1"/>
    </xf>
    <xf numFmtId="0" fontId="0" fillId="24" borderId="21" xfId="0" applyFill="1" applyBorder="1" applyAlignment="1" applyProtection="1">
      <alignment horizontal="center" vertical="center"/>
      <protection hidden="1"/>
    </xf>
    <xf numFmtId="0" fontId="0" fillId="0" borderId="19" xfId="0" applyBorder="1" applyAlignment="1" applyProtection="1">
      <alignment horizontal="center" vertical="center"/>
      <protection locked="0" hidden="1"/>
    </xf>
    <xf numFmtId="0" fontId="0" fillId="24" borderId="19" xfId="0" applyFill="1" applyBorder="1" applyAlignment="1" applyProtection="1">
      <alignment horizontal="left" vertical="center"/>
      <protection hidden="1"/>
    </xf>
    <xf numFmtId="0" fontId="0" fillId="0" borderId="21" xfId="0" applyBorder="1" applyProtection="1">
      <alignment vertical="center"/>
      <protection locked="0" hidden="1"/>
    </xf>
    <xf numFmtId="0" fontId="0" fillId="24" borderId="19" xfId="0" applyFill="1" applyBorder="1" applyAlignment="1" applyProtection="1">
      <alignment horizontal="distributed" vertical="center" shrinkToFit="1"/>
      <protection hidden="1"/>
    </xf>
    <xf numFmtId="0" fontId="0" fillId="24" borderId="24" xfId="0" applyFill="1" applyBorder="1" applyProtection="1">
      <alignment vertical="center"/>
      <protection hidden="1"/>
    </xf>
    <xf numFmtId="49" fontId="40" fillId="0" borderId="0" xfId="0" applyNumberFormat="1" applyFont="1" applyProtection="1">
      <alignment vertical="center"/>
      <protection hidden="1"/>
    </xf>
    <xf numFmtId="49" fontId="0" fillId="0" borderId="0" xfId="0" applyNumberFormat="1" applyAlignment="1" applyProtection="1">
      <alignment horizontal="right"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82" fillId="0" borderId="0" xfId="0" applyFont="1" applyAlignment="1" applyProtection="1">
      <alignment horizontal="center" vertical="center"/>
      <protection hidden="1"/>
    </xf>
    <xf numFmtId="188" fontId="0" fillId="0" borderId="0" xfId="0" applyNumberFormat="1" applyProtection="1">
      <alignment vertical="center"/>
      <protection hidden="1"/>
    </xf>
    <xf numFmtId="187" fontId="0" fillId="0" borderId="0" xfId="0" applyNumberFormat="1" applyProtection="1">
      <alignment vertical="center"/>
      <protection hidden="1"/>
    </xf>
    <xf numFmtId="0" fontId="82" fillId="0" borderId="0" xfId="0" applyFont="1" applyProtection="1">
      <alignment vertical="center"/>
      <protection hidden="1"/>
    </xf>
    <xf numFmtId="183" fontId="46" fillId="0" borderId="0" xfId="0" applyNumberFormat="1" applyFont="1" applyAlignment="1" applyProtection="1">
      <alignment horizontal="center" vertical="center"/>
      <protection hidden="1"/>
    </xf>
    <xf numFmtId="0" fontId="35" fillId="61" borderId="19" xfId="0" applyFont="1" applyFill="1" applyBorder="1" applyAlignment="1" applyProtection="1">
      <alignment horizontal="left" vertical="center" wrapText="1" indent="1" shrinkToFit="1"/>
      <protection hidden="1"/>
    </xf>
    <xf numFmtId="179" fontId="38" fillId="61" borderId="19" xfId="0" applyNumberFormat="1" applyFont="1" applyFill="1" applyBorder="1" applyAlignment="1" applyProtection="1">
      <alignment horizontal="right" shrinkToFit="1"/>
      <protection hidden="1"/>
    </xf>
    <xf numFmtId="3" fontId="38" fillId="61" borderId="19" xfId="0" applyNumberFormat="1" applyFont="1" applyFill="1" applyBorder="1" applyAlignment="1" applyProtection="1">
      <alignment horizontal="right" shrinkToFit="1"/>
      <protection hidden="1"/>
    </xf>
    <xf numFmtId="186" fontId="0" fillId="0" borderId="2" xfId="0" applyNumberFormat="1" applyBorder="1" applyAlignment="1" applyProtection="1">
      <alignment horizontal="left" vertical="center"/>
      <protection locked="0"/>
    </xf>
    <xf numFmtId="186" fontId="0" fillId="0" borderId="26" xfId="0" applyNumberFormat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38" fontId="35" fillId="24" borderId="21" xfId="873" applyFont="1" applyFill="1" applyBorder="1" applyAlignment="1" applyProtection="1">
      <alignment horizontal="right" vertical="center" shrinkToFit="1"/>
    </xf>
    <xf numFmtId="38" fontId="35" fillId="24" borderId="26" xfId="873" applyFont="1" applyFill="1" applyBorder="1" applyAlignment="1" applyProtection="1">
      <alignment horizontal="right" vertical="center" shrinkToFit="1"/>
    </xf>
    <xf numFmtId="0" fontId="0" fillId="24" borderId="21" xfId="0" applyFill="1" applyBorder="1" applyAlignment="1">
      <alignment horizontal="center" vertical="center" shrinkToFit="1"/>
    </xf>
    <xf numFmtId="0" fontId="0" fillId="24" borderId="26" xfId="0" applyFill="1" applyBorder="1" applyAlignment="1">
      <alignment horizontal="center" vertical="center" shrinkToFit="1"/>
    </xf>
    <xf numFmtId="38" fontId="35" fillId="0" borderId="21" xfId="873" applyFont="1" applyBorder="1" applyAlignment="1" applyProtection="1">
      <alignment horizontal="right" vertical="center" shrinkToFit="1"/>
    </xf>
    <xf numFmtId="38" fontId="35" fillId="0" borderId="26" xfId="873" applyFont="1" applyBorder="1" applyAlignment="1" applyProtection="1">
      <alignment horizontal="right" vertical="center" shrinkToFit="1"/>
    </xf>
    <xf numFmtId="38" fontId="35" fillId="24" borderId="43" xfId="873" applyFont="1" applyFill="1" applyBorder="1" applyAlignment="1" applyProtection="1">
      <alignment horizontal="right" vertical="center" shrinkToFit="1"/>
    </xf>
    <xf numFmtId="38" fontId="35" fillId="24" borderId="44" xfId="873" applyFont="1" applyFill="1" applyBorder="1" applyAlignment="1" applyProtection="1">
      <alignment horizontal="right" vertical="center" shrinkToFit="1"/>
    </xf>
    <xf numFmtId="0" fontId="0" fillId="24" borderId="21" xfId="0" applyFill="1" applyBorder="1" applyAlignment="1">
      <alignment horizontal="distributed" vertical="center" indent="1"/>
    </xf>
    <xf numFmtId="0" fontId="0" fillId="24" borderId="26" xfId="0" applyFill="1" applyBorder="1" applyAlignment="1">
      <alignment horizontal="distributed" vertical="center" indent="1"/>
    </xf>
    <xf numFmtId="38" fontId="35" fillId="0" borderId="44" xfId="873" applyFont="1" applyBorder="1" applyAlignment="1" applyProtection="1">
      <alignment horizontal="right" vertical="center" shrinkToFit="1"/>
      <protection locked="0"/>
    </xf>
    <xf numFmtId="38" fontId="35" fillId="0" borderId="46" xfId="873" applyFont="1" applyBorder="1" applyAlignment="1" applyProtection="1">
      <alignment horizontal="right" vertical="center" shrinkToFit="1"/>
      <protection locked="0"/>
    </xf>
    <xf numFmtId="49" fontId="0" fillId="0" borderId="19" xfId="0" applyNumberFormat="1" applyBorder="1" applyAlignment="1">
      <alignment horizontal="left" vertical="center"/>
    </xf>
    <xf numFmtId="49" fontId="0" fillId="0" borderId="21" xfId="0" applyNumberFormat="1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/>
    </xf>
    <xf numFmtId="38" fontId="35" fillId="24" borderId="69" xfId="873" applyFont="1" applyFill="1" applyBorder="1" applyAlignment="1" applyProtection="1">
      <alignment horizontal="right" vertical="center" shrinkToFit="1"/>
    </xf>
    <xf numFmtId="38" fontId="35" fillId="24" borderId="70" xfId="873" applyFont="1" applyFill="1" applyBorder="1" applyAlignment="1" applyProtection="1">
      <alignment horizontal="right" vertical="center" shrinkToFit="1"/>
    </xf>
    <xf numFmtId="38" fontId="35" fillId="24" borderId="71" xfId="873" applyFont="1" applyFill="1" applyBorder="1" applyAlignment="1" applyProtection="1">
      <alignment horizontal="right" vertical="center" shrinkToFit="1"/>
    </xf>
    <xf numFmtId="186" fontId="0" fillId="0" borderId="21" xfId="0" applyNumberFormat="1" applyBorder="1" applyAlignment="1" applyProtection="1">
      <alignment horizontal="left" vertical="center"/>
      <protection locked="0"/>
    </xf>
    <xf numFmtId="38" fontId="35" fillId="24" borderId="59" xfId="873" applyFont="1" applyFill="1" applyBorder="1" applyAlignment="1" applyProtection="1">
      <alignment horizontal="right" vertical="center" shrinkToFit="1"/>
    </xf>
    <xf numFmtId="38" fontId="35" fillId="24" borderId="60" xfId="873" applyFont="1" applyFill="1" applyBorder="1" applyAlignment="1" applyProtection="1">
      <alignment horizontal="right" vertical="center" shrinkToFit="1"/>
    </xf>
    <xf numFmtId="0" fontId="37" fillId="25" borderId="0" xfId="0" applyFont="1" applyFill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49" fontId="65" fillId="0" borderId="21" xfId="735" applyNumberFormat="1" applyBorder="1" applyAlignment="1" applyProtection="1">
      <alignment horizontal="left" vertical="center"/>
      <protection locked="0"/>
    </xf>
    <xf numFmtId="49" fontId="65" fillId="0" borderId="2" xfId="735" applyNumberFormat="1" applyBorder="1" applyAlignment="1" applyProtection="1">
      <alignment horizontal="left" vertical="center"/>
      <protection locked="0"/>
    </xf>
    <xf numFmtId="49" fontId="65" fillId="0" borderId="26" xfId="735" applyNumberFormat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distributed" vertical="center" indent="1"/>
    </xf>
    <xf numFmtId="0" fontId="0" fillId="0" borderId="19" xfId="0" applyBorder="1" applyAlignment="1">
      <alignment horizontal="left" vertical="center" shrinkToFit="1"/>
    </xf>
    <xf numFmtId="0" fontId="0" fillId="24" borderId="73" xfId="0" applyFill="1" applyBorder="1" applyAlignment="1">
      <alignment horizontal="center" vertical="center"/>
    </xf>
    <xf numFmtId="0" fontId="0" fillId="24" borderId="74" xfId="0" applyFill="1" applyBorder="1" applyAlignment="1">
      <alignment horizontal="center" vertical="center"/>
    </xf>
    <xf numFmtId="0" fontId="0" fillId="0" borderId="21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26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62" borderId="0" xfId="0" applyFill="1" applyAlignment="1" applyProtection="1">
      <alignment horizontal="left" vertical="center"/>
      <protection locked="0"/>
    </xf>
    <xf numFmtId="38" fontId="35" fillId="24" borderId="67" xfId="873" applyFont="1" applyFill="1" applyBorder="1" applyAlignment="1" applyProtection="1">
      <alignment horizontal="right" vertical="center" shrinkToFit="1"/>
    </xf>
    <xf numFmtId="38" fontId="35" fillId="24" borderId="68" xfId="873" applyFont="1" applyFill="1" applyBorder="1" applyAlignment="1" applyProtection="1">
      <alignment horizontal="right" vertical="center" shrinkToFit="1"/>
    </xf>
    <xf numFmtId="38" fontId="35" fillId="24" borderId="72" xfId="873" applyFont="1" applyFill="1" applyBorder="1" applyAlignment="1" applyProtection="1">
      <alignment horizontal="right" vertical="center" shrinkToFit="1"/>
    </xf>
    <xf numFmtId="38" fontId="35" fillId="24" borderId="21" xfId="873" applyFont="1" applyFill="1" applyBorder="1" applyAlignment="1" applyProtection="1">
      <alignment vertical="center"/>
    </xf>
    <xf numFmtId="38" fontId="35" fillId="24" borderId="26" xfId="873" applyFont="1" applyFill="1" applyBorder="1" applyAlignment="1" applyProtection="1">
      <alignment vertical="center"/>
    </xf>
    <xf numFmtId="38" fontId="35" fillId="24" borderId="73" xfId="873" applyFont="1" applyFill="1" applyBorder="1" applyAlignment="1" applyProtection="1">
      <alignment vertical="center"/>
    </xf>
    <xf numFmtId="38" fontId="35" fillId="24" borderId="74" xfId="873" applyFont="1" applyFill="1" applyBorder="1" applyAlignment="1" applyProtection="1">
      <alignment vertical="center"/>
    </xf>
    <xf numFmtId="0" fontId="0" fillId="24" borderId="75" xfId="0" applyFill="1" applyBorder="1" applyAlignment="1">
      <alignment horizontal="center" vertical="center"/>
    </xf>
    <xf numFmtId="0" fontId="0" fillId="24" borderId="76" xfId="0" applyFill="1" applyBorder="1" applyAlignment="1">
      <alignment horizontal="center" vertical="center"/>
    </xf>
    <xf numFmtId="38" fontId="35" fillId="24" borderId="75" xfId="873" applyFont="1" applyFill="1" applyBorder="1" applyAlignment="1" applyProtection="1">
      <alignment vertical="center"/>
    </xf>
    <xf numFmtId="38" fontId="35" fillId="24" borderId="76" xfId="873" applyFont="1" applyFill="1" applyBorder="1" applyAlignment="1" applyProtection="1">
      <alignment vertical="center"/>
    </xf>
    <xf numFmtId="0" fontId="0" fillId="0" borderId="19" xfId="0" applyBorder="1" applyAlignment="1">
      <alignment horizontal="center" vertical="center"/>
    </xf>
    <xf numFmtId="38" fontId="35" fillId="24" borderId="63" xfId="873" applyFont="1" applyFill="1" applyBorder="1" applyAlignment="1" applyProtection="1">
      <alignment horizontal="right" vertical="center" shrinkToFit="1"/>
    </xf>
    <xf numFmtId="38" fontId="35" fillId="24" borderId="64" xfId="873" applyFont="1" applyFill="1" applyBorder="1" applyAlignment="1" applyProtection="1">
      <alignment horizontal="right" vertical="center" shrinkToFit="1"/>
    </xf>
    <xf numFmtId="38" fontId="35" fillId="24" borderId="65" xfId="873" applyFont="1" applyFill="1" applyBorder="1" applyAlignment="1" applyProtection="1">
      <alignment horizontal="right" vertical="center" shrinkToFit="1"/>
    </xf>
    <xf numFmtId="38" fontId="35" fillId="24" borderId="66" xfId="873" applyFont="1" applyFill="1" applyBorder="1" applyAlignment="1" applyProtection="1">
      <alignment horizontal="right" vertical="center" shrinkToFit="1"/>
    </xf>
    <xf numFmtId="38" fontId="35" fillId="24" borderId="57" xfId="873" applyFont="1" applyFill="1" applyBorder="1" applyAlignment="1" applyProtection="1">
      <alignment horizontal="right" vertical="center" shrinkToFit="1"/>
    </xf>
    <xf numFmtId="38" fontId="35" fillId="24" borderId="58" xfId="873" applyFont="1" applyFill="1" applyBorder="1" applyAlignment="1" applyProtection="1">
      <alignment horizontal="right" vertical="center" shrinkToFit="1"/>
    </xf>
    <xf numFmtId="38" fontId="35" fillId="24" borderId="61" xfId="873" applyFont="1" applyFill="1" applyBorder="1" applyAlignment="1" applyProtection="1">
      <alignment horizontal="right" vertical="center" shrinkToFit="1"/>
    </xf>
    <xf numFmtId="38" fontId="35" fillId="24" borderId="62" xfId="873" applyFont="1" applyFill="1" applyBorder="1" applyAlignment="1" applyProtection="1">
      <alignment horizontal="right" vertical="center" shrinkToFit="1"/>
    </xf>
    <xf numFmtId="38" fontId="35" fillId="24" borderId="38" xfId="873" applyFont="1" applyFill="1" applyBorder="1" applyAlignment="1" applyProtection="1">
      <alignment horizontal="right" vertical="center" shrinkToFit="1"/>
    </xf>
    <xf numFmtId="38" fontId="35" fillId="24" borderId="25" xfId="873" applyFont="1" applyFill="1" applyBorder="1" applyAlignment="1" applyProtection="1">
      <alignment horizontal="right" vertical="center" shrinkToFit="1"/>
    </xf>
    <xf numFmtId="38" fontId="35" fillId="24" borderId="46" xfId="873" applyFont="1" applyFill="1" applyBorder="1" applyAlignment="1" applyProtection="1">
      <alignment horizontal="right" vertical="center" shrinkToFit="1"/>
    </xf>
    <xf numFmtId="0" fontId="0" fillId="24" borderId="48" xfId="0" applyFill="1" applyBorder="1" applyAlignment="1">
      <alignment horizontal="center" vertical="center"/>
    </xf>
    <xf numFmtId="0" fontId="0" fillId="24" borderId="49" xfId="0" applyFill="1" applyBorder="1" applyAlignment="1">
      <alignment horizontal="center" vertical="center"/>
    </xf>
    <xf numFmtId="0" fontId="0" fillId="24" borderId="50" xfId="0" applyFill="1" applyBorder="1" applyAlignment="1">
      <alignment horizontal="center" vertical="center"/>
    </xf>
    <xf numFmtId="0" fontId="0" fillId="24" borderId="51" xfId="0" applyFill="1" applyBorder="1" applyAlignment="1">
      <alignment horizontal="center" vertical="center"/>
    </xf>
    <xf numFmtId="0" fontId="0" fillId="24" borderId="52" xfId="0" applyFill="1" applyBorder="1" applyAlignment="1">
      <alignment horizontal="center" vertical="center"/>
    </xf>
    <xf numFmtId="0" fontId="0" fillId="24" borderId="53" xfId="0" applyFill="1" applyBorder="1" applyAlignment="1">
      <alignment horizontal="center" vertical="center"/>
    </xf>
    <xf numFmtId="0" fontId="0" fillId="24" borderId="54" xfId="0" applyFill="1" applyBorder="1" applyAlignment="1">
      <alignment horizontal="center" vertical="center"/>
    </xf>
    <xf numFmtId="0" fontId="0" fillId="24" borderId="55" xfId="0" applyFill="1" applyBorder="1" applyAlignment="1">
      <alignment horizontal="center" vertical="center"/>
    </xf>
    <xf numFmtId="0" fontId="0" fillId="24" borderId="56" xfId="0" applyFill="1" applyBorder="1" applyAlignment="1">
      <alignment horizontal="center" vertical="center"/>
    </xf>
    <xf numFmtId="0" fontId="0" fillId="24" borderId="21" xfId="0" applyFill="1" applyBorder="1" applyAlignment="1">
      <alignment horizontal="center" vertical="center" wrapText="1"/>
    </xf>
    <xf numFmtId="0" fontId="0" fillId="24" borderId="2" xfId="0" applyFill="1" applyBorder="1" applyAlignment="1">
      <alignment horizontal="center" vertical="center" wrapText="1"/>
    </xf>
    <xf numFmtId="0" fontId="0" fillId="24" borderId="26" xfId="0" applyFill="1" applyBorder="1" applyAlignment="1">
      <alignment horizontal="center" vertical="center" wrapText="1"/>
    </xf>
    <xf numFmtId="184" fontId="0" fillId="0" borderId="21" xfId="0" applyNumberFormat="1" applyBorder="1" applyAlignment="1" applyProtection="1">
      <alignment horizontal="left" vertical="center"/>
      <protection locked="0"/>
    </xf>
    <xf numFmtId="184" fontId="0" fillId="0" borderId="2" xfId="0" applyNumberFormat="1" applyBorder="1" applyAlignment="1" applyProtection="1">
      <alignment horizontal="left" vertical="center"/>
      <protection locked="0"/>
    </xf>
    <xf numFmtId="184" fontId="0" fillId="0" borderId="26" xfId="0" applyNumberFormat="1" applyBorder="1" applyAlignment="1" applyProtection="1">
      <alignment horizontal="left" vertical="center"/>
      <protection locked="0"/>
    </xf>
    <xf numFmtId="0" fontId="0" fillId="24" borderId="24" xfId="0" applyFill="1" applyBorder="1" applyAlignment="1">
      <alignment horizontal="center" vertical="center" wrapText="1"/>
    </xf>
    <xf numFmtId="0" fontId="0" fillId="24" borderId="14" xfId="0" applyFill="1" applyBorder="1" applyAlignment="1">
      <alignment horizontal="center" vertical="center" wrapText="1"/>
    </xf>
    <xf numFmtId="0" fontId="0" fillId="24" borderId="42" xfId="0" applyFill="1" applyBorder="1" applyAlignment="1">
      <alignment horizontal="center" vertical="center" wrapText="1"/>
    </xf>
    <xf numFmtId="0" fontId="0" fillId="24" borderId="43" xfId="0" applyFill="1" applyBorder="1" applyAlignment="1">
      <alignment horizontal="center" vertical="center"/>
    </xf>
    <xf numFmtId="0" fontId="0" fillId="24" borderId="44" xfId="0" applyFill="1" applyBorder="1" applyAlignment="1">
      <alignment horizontal="center" vertical="center"/>
    </xf>
    <xf numFmtId="0" fontId="0" fillId="24" borderId="45" xfId="0" applyFill="1" applyBorder="1" applyAlignment="1">
      <alignment horizontal="center" vertical="center"/>
    </xf>
    <xf numFmtId="0" fontId="0" fillId="24" borderId="19" xfId="0" applyFill="1" applyBorder="1" applyAlignment="1">
      <alignment horizontal="center" vertical="center" wrapText="1"/>
    </xf>
    <xf numFmtId="0" fontId="0" fillId="24" borderId="19" xfId="0" applyFill="1" applyBorder="1" applyAlignment="1">
      <alignment horizontal="center" vertical="center"/>
    </xf>
    <xf numFmtId="0" fontId="0" fillId="24" borderId="38" xfId="0" applyFill="1" applyBorder="1" applyAlignment="1">
      <alignment horizontal="center" vertical="center"/>
    </xf>
    <xf numFmtId="0" fontId="0" fillId="24" borderId="18" xfId="0" applyFill="1" applyBorder="1" applyAlignment="1">
      <alignment horizontal="center" vertical="center"/>
    </xf>
    <xf numFmtId="0" fontId="0" fillId="24" borderId="40" xfId="0" applyFill="1" applyBorder="1" applyAlignment="1">
      <alignment horizontal="center" vertical="center"/>
    </xf>
    <xf numFmtId="0" fontId="0" fillId="24" borderId="41" xfId="0" applyFill="1" applyBorder="1" applyAlignment="1">
      <alignment horizontal="center" vertical="center"/>
    </xf>
    <xf numFmtId="0" fontId="0" fillId="24" borderId="18" xfId="0" applyFill="1" applyBorder="1" applyAlignment="1">
      <alignment horizontal="center" vertical="center" wrapText="1"/>
    </xf>
    <xf numFmtId="0" fontId="0" fillId="24" borderId="25" xfId="0" applyFill="1" applyBorder="1" applyAlignment="1">
      <alignment horizontal="center" vertical="center" wrapText="1"/>
    </xf>
    <xf numFmtId="0" fontId="0" fillId="24" borderId="41" xfId="0" applyFill="1" applyBorder="1" applyAlignment="1">
      <alignment horizontal="center" vertical="center" wrapText="1"/>
    </xf>
    <xf numFmtId="0" fontId="0" fillId="24" borderId="47" xfId="0" applyFill="1" applyBorder="1" applyAlignment="1">
      <alignment horizontal="center" vertical="center" wrapText="1"/>
    </xf>
    <xf numFmtId="0" fontId="0" fillId="24" borderId="24" xfId="0" applyFill="1" applyBorder="1" applyAlignment="1" applyProtection="1">
      <alignment horizontal="center" vertical="center" wrapText="1"/>
      <protection hidden="1"/>
    </xf>
    <xf numFmtId="0" fontId="0" fillId="24" borderId="14" xfId="0" applyFill="1" applyBorder="1" applyAlignment="1" applyProtection="1">
      <alignment horizontal="center" vertical="center" wrapText="1"/>
      <protection hidden="1"/>
    </xf>
    <xf numFmtId="0" fontId="0" fillId="24" borderId="42" xfId="0" applyFill="1" applyBorder="1" applyAlignment="1" applyProtection="1">
      <alignment horizontal="center" vertical="center" wrapText="1"/>
      <protection hidden="1"/>
    </xf>
    <xf numFmtId="0" fontId="0" fillId="0" borderId="21" xfId="0" applyBorder="1" applyAlignment="1" applyProtection="1">
      <alignment horizontal="center" vertical="center"/>
      <protection locked="0" hidden="1"/>
    </xf>
    <xf numFmtId="0" fontId="0" fillId="0" borderId="26" xfId="0" applyBorder="1" applyAlignment="1" applyProtection="1">
      <alignment horizontal="center" vertical="center"/>
      <protection locked="0" hidden="1"/>
    </xf>
    <xf numFmtId="0" fontId="0" fillId="0" borderId="21" xfId="0" applyBorder="1" applyAlignment="1" applyProtection="1">
      <alignment horizontal="left" vertical="center"/>
      <protection locked="0" hidden="1"/>
    </xf>
    <xf numFmtId="0" fontId="0" fillId="0" borderId="2" xfId="0" applyBorder="1" applyAlignment="1" applyProtection="1">
      <alignment horizontal="left" vertical="center"/>
      <protection locked="0" hidden="1"/>
    </xf>
    <xf numFmtId="0" fontId="0" fillId="0" borderId="26" xfId="0" applyBorder="1" applyAlignment="1" applyProtection="1">
      <alignment horizontal="left" vertical="center"/>
      <protection locked="0" hidden="1"/>
    </xf>
    <xf numFmtId="0" fontId="0" fillId="0" borderId="21" xfId="0" applyBorder="1" applyAlignment="1" applyProtection="1">
      <alignment horizontal="left" vertical="center" shrinkToFit="1"/>
      <protection locked="0" hidden="1"/>
    </xf>
    <xf numFmtId="0" fontId="0" fillId="0" borderId="2" xfId="0" applyBorder="1" applyAlignment="1" applyProtection="1">
      <alignment horizontal="left" vertical="center" shrinkToFit="1"/>
      <protection locked="0" hidden="1"/>
    </xf>
    <xf numFmtId="0" fontId="0" fillId="0" borderId="26" xfId="0" applyBorder="1" applyAlignment="1" applyProtection="1">
      <alignment horizontal="left" vertical="center" shrinkToFit="1"/>
      <protection locked="0" hidden="1"/>
    </xf>
    <xf numFmtId="0" fontId="0" fillId="0" borderId="38" xfId="0" applyBorder="1" applyAlignment="1" applyProtection="1">
      <alignment horizontal="left" vertical="center"/>
      <protection locked="0" hidden="1"/>
    </xf>
    <xf numFmtId="0" fontId="0" fillId="0" borderId="18" xfId="0" applyBorder="1" applyAlignment="1" applyProtection="1">
      <alignment horizontal="left" vertical="center"/>
      <protection locked="0" hidden="1"/>
    </xf>
    <xf numFmtId="0" fontId="0" fillId="0" borderId="19" xfId="0" applyBorder="1" applyAlignment="1" applyProtection="1">
      <alignment horizontal="left" vertical="center" shrinkToFit="1"/>
      <protection locked="0" hidden="1"/>
    </xf>
    <xf numFmtId="0" fontId="0" fillId="0" borderId="18" xfId="0" applyBorder="1" applyAlignment="1" applyProtection="1">
      <alignment horizontal="left" vertical="center"/>
      <protection hidden="1"/>
    </xf>
    <xf numFmtId="0" fontId="0" fillId="0" borderId="21" xfId="0" applyBorder="1" applyAlignment="1" applyProtection="1">
      <alignment horizontal="center" vertical="center" shrinkToFit="1"/>
      <protection hidden="1"/>
    </xf>
    <xf numFmtId="0" fontId="0" fillId="0" borderId="2" xfId="0" applyBorder="1" applyAlignment="1" applyProtection="1">
      <alignment horizontal="center" vertical="center" shrinkToFit="1"/>
      <protection hidden="1"/>
    </xf>
    <xf numFmtId="0" fontId="0" fillId="0" borderId="26" xfId="0" applyBorder="1" applyAlignment="1" applyProtection="1">
      <alignment horizontal="center" vertical="center" shrinkToFit="1"/>
      <protection hidden="1"/>
    </xf>
    <xf numFmtId="0" fontId="85" fillId="63" borderId="0" xfId="0" applyFont="1" applyFill="1" applyAlignment="1">
      <alignment horizontal="left" vertical="center"/>
    </xf>
    <xf numFmtId="0" fontId="0" fillId="62" borderId="41" xfId="0" applyFill="1" applyBorder="1" applyAlignment="1" applyProtection="1">
      <alignment horizontal="left" vertical="center" shrinkToFit="1"/>
      <protection locked="0" hidden="1"/>
    </xf>
    <xf numFmtId="0" fontId="0" fillId="24" borderId="21" xfId="0" applyFill="1" applyBorder="1" applyAlignment="1" applyProtection="1">
      <alignment horizontal="distributed" vertical="center" indent="1"/>
      <protection hidden="1"/>
    </xf>
    <xf numFmtId="0" fontId="0" fillId="24" borderId="26" xfId="0" applyFill="1" applyBorder="1" applyAlignment="1" applyProtection="1">
      <alignment horizontal="distributed" vertical="center" indent="1"/>
      <protection hidden="1"/>
    </xf>
    <xf numFmtId="38" fontId="35" fillId="24" borderId="21" xfId="873" applyFont="1" applyFill="1" applyBorder="1" applyAlignment="1" applyProtection="1">
      <alignment horizontal="right" vertical="center" shrinkToFit="1"/>
      <protection hidden="1"/>
    </xf>
    <xf numFmtId="38" fontId="35" fillId="24" borderId="26" xfId="873" applyFont="1" applyFill="1" applyBorder="1" applyAlignment="1" applyProtection="1">
      <alignment horizontal="right" vertical="center" shrinkToFit="1"/>
      <protection hidden="1"/>
    </xf>
    <xf numFmtId="0" fontId="0" fillId="24" borderId="38" xfId="0" applyFill="1" applyBorder="1" applyAlignment="1" applyProtection="1">
      <alignment horizontal="center" vertical="center" wrapText="1"/>
      <protection hidden="1"/>
    </xf>
    <xf numFmtId="0" fontId="0" fillId="24" borderId="25" xfId="0" applyFill="1" applyBorder="1" applyAlignment="1" applyProtection="1">
      <alignment horizontal="center" vertical="center" wrapText="1"/>
      <protection hidden="1"/>
    </xf>
    <xf numFmtId="0" fontId="0" fillId="24" borderId="39" xfId="0" applyFill="1" applyBorder="1" applyAlignment="1" applyProtection="1">
      <alignment horizontal="center" vertical="center" wrapText="1"/>
      <protection hidden="1"/>
    </xf>
    <xf numFmtId="0" fontId="0" fillId="24" borderId="77" xfId="0" applyFill="1" applyBorder="1" applyAlignment="1" applyProtection="1">
      <alignment horizontal="center" vertical="center" wrapText="1"/>
      <protection hidden="1"/>
    </xf>
    <xf numFmtId="0" fontId="0" fillId="24" borderId="40" xfId="0" applyFill="1" applyBorder="1" applyAlignment="1" applyProtection="1">
      <alignment horizontal="center" vertical="center" wrapText="1"/>
      <protection hidden="1"/>
    </xf>
    <xf numFmtId="0" fontId="0" fillId="24" borderId="47" xfId="0" applyFill="1" applyBorder="1" applyAlignment="1" applyProtection="1">
      <alignment horizontal="center" vertical="center" wrapText="1"/>
      <protection hidden="1"/>
    </xf>
    <xf numFmtId="38" fontId="35" fillId="24" borderId="21" xfId="873" applyFont="1" applyFill="1" applyBorder="1" applyAlignment="1" applyProtection="1">
      <alignment vertical="center"/>
      <protection hidden="1"/>
    </xf>
    <xf numFmtId="38" fontId="35" fillId="24" borderId="26" xfId="873" applyFont="1" applyFill="1" applyBorder="1" applyAlignment="1" applyProtection="1">
      <alignment vertical="center"/>
      <protection hidden="1"/>
    </xf>
    <xf numFmtId="0" fontId="0" fillId="24" borderId="73" xfId="0" applyFill="1" applyBorder="1" applyAlignment="1" applyProtection="1">
      <alignment horizontal="center" vertical="center"/>
      <protection hidden="1"/>
    </xf>
    <xf numFmtId="0" fontId="0" fillId="24" borderId="74" xfId="0" applyFill="1" applyBorder="1" applyAlignment="1" applyProtection="1">
      <alignment horizontal="center" vertical="center"/>
      <protection hidden="1"/>
    </xf>
    <xf numFmtId="0" fontId="0" fillId="24" borderId="75" xfId="0" applyFill="1" applyBorder="1" applyAlignment="1" applyProtection="1">
      <alignment horizontal="center" vertical="center"/>
      <protection hidden="1"/>
    </xf>
    <xf numFmtId="0" fontId="0" fillId="24" borderId="76" xfId="0" applyFill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distributed" vertical="center" indent="1"/>
      <protection hidden="1"/>
    </xf>
    <xf numFmtId="0" fontId="0" fillId="24" borderId="21" xfId="0" applyFill="1" applyBorder="1" applyAlignment="1" applyProtection="1">
      <alignment horizontal="center" vertical="center"/>
      <protection hidden="1"/>
    </xf>
    <xf numFmtId="0" fontId="0" fillId="24" borderId="88" xfId="0" applyFill="1" applyBorder="1" applyAlignment="1" applyProtection="1">
      <alignment horizontal="center" vertical="center"/>
      <protection hidden="1"/>
    </xf>
    <xf numFmtId="0" fontId="0" fillId="24" borderId="45" xfId="0" applyFill="1" applyBorder="1" applyAlignment="1" applyProtection="1">
      <alignment horizontal="center" vertical="center"/>
      <protection hidden="1"/>
    </xf>
    <xf numFmtId="0" fontId="0" fillId="24" borderId="26" xfId="0" applyFill="1" applyBorder="1" applyAlignment="1" applyProtection="1">
      <alignment horizontal="center" vertical="center"/>
      <protection hidden="1"/>
    </xf>
    <xf numFmtId="38" fontId="35" fillId="24" borderId="63" xfId="873" applyFont="1" applyFill="1" applyBorder="1" applyAlignment="1" applyProtection="1">
      <alignment horizontal="right" vertical="center" shrinkToFit="1"/>
      <protection hidden="1"/>
    </xf>
    <xf numFmtId="38" fontId="35" fillId="24" borderId="91" xfId="873" applyFont="1" applyFill="1" applyBorder="1" applyAlignment="1" applyProtection="1">
      <alignment horizontal="right" vertical="center" shrinkToFit="1"/>
      <protection hidden="1"/>
    </xf>
    <xf numFmtId="38" fontId="35" fillId="24" borderId="90" xfId="873" applyFont="1" applyFill="1" applyBorder="1" applyAlignment="1" applyProtection="1">
      <alignment horizontal="right" vertical="center" shrinkToFit="1"/>
      <protection hidden="1"/>
    </xf>
    <xf numFmtId="38" fontId="35" fillId="24" borderId="64" xfId="873" applyFont="1" applyFill="1" applyBorder="1" applyAlignment="1" applyProtection="1">
      <alignment horizontal="right" vertical="center" shrinkToFit="1"/>
      <protection hidden="1"/>
    </xf>
    <xf numFmtId="0" fontId="0" fillId="0" borderId="19" xfId="0" applyBorder="1" applyAlignment="1" applyProtection="1">
      <alignment horizontal="left" vertical="center"/>
      <protection locked="0" hidden="1"/>
    </xf>
    <xf numFmtId="38" fontId="35" fillId="24" borderId="73" xfId="873" applyFont="1" applyFill="1" applyBorder="1" applyAlignment="1" applyProtection="1">
      <alignment vertical="center"/>
      <protection hidden="1"/>
    </xf>
    <xf numFmtId="38" fontId="35" fillId="24" borderId="74" xfId="873" applyFont="1" applyFill="1" applyBorder="1" applyAlignment="1" applyProtection="1">
      <alignment vertical="center"/>
      <protection hidden="1"/>
    </xf>
    <xf numFmtId="49" fontId="0" fillId="0" borderId="21" xfId="0" applyNumberFormat="1" applyBorder="1" applyAlignment="1" applyProtection="1">
      <alignment horizontal="left" vertical="center"/>
      <protection locked="0" hidden="1"/>
    </xf>
    <xf numFmtId="49" fontId="0" fillId="0" borderId="26" xfId="0" applyNumberFormat="1" applyBorder="1" applyAlignment="1" applyProtection="1">
      <alignment horizontal="left" vertical="center"/>
      <protection locked="0" hidden="1"/>
    </xf>
    <xf numFmtId="38" fontId="35" fillId="24" borderId="75" xfId="873" applyFont="1" applyFill="1" applyBorder="1" applyAlignment="1" applyProtection="1">
      <alignment vertical="center"/>
      <protection hidden="1"/>
    </xf>
    <xf numFmtId="38" fontId="35" fillId="24" borderId="76" xfId="873" applyFont="1" applyFill="1" applyBorder="1" applyAlignment="1" applyProtection="1">
      <alignment vertical="center"/>
      <protection hidden="1"/>
    </xf>
    <xf numFmtId="49" fontId="0" fillId="0" borderId="38" xfId="0" applyNumberFormat="1" applyBorder="1" applyAlignment="1" applyProtection="1">
      <alignment horizontal="center" vertical="center"/>
      <protection locked="0" hidden="1"/>
    </xf>
    <xf numFmtId="49" fontId="0" fillId="0" borderId="25" xfId="0" applyNumberFormat="1" applyBorder="1" applyAlignment="1" applyProtection="1">
      <alignment horizontal="center" vertical="center"/>
      <protection locked="0" hidden="1"/>
    </xf>
    <xf numFmtId="0" fontId="0" fillId="24" borderId="21" xfId="0" applyFill="1" applyBorder="1" applyAlignment="1" applyProtection="1">
      <alignment horizontal="center" vertical="center" shrinkToFit="1"/>
      <protection hidden="1"/>
    </xf>
    <xf numFmtId="0" fontId="0" fillId="24" borderId="26" xfId="0" applyFill="1" applyBorder="1" applyAlignment="1" applyProtection="1">
      <alignment horizontal="center" vertical="center" shrinkToFit="1"/>
      <protection hidden="1"/>
    </xf>
    <xf numFmtId="184" fontId="0" fillId="64" borderId="21" xfId="0" applyNumberFormat="1" applyFill="1" applyBorder="1" applyAlignment="1" applyProtection="1">
      <alignment horizontal="center" vertical="center"/>
      <protection hidden="1"/>
    </xf>
    <xf numFmtId="184" fontId="0" fillId="64" borderId="26" xfId="0" applyNumberFormat="1" applyFill="1" applyBorder="1" applyAlignment="1" applyProtection="1">
      <alignment horizontal="center" vertical="center"/>
      <protection hidden="1"/>
    </xf>
    <xf numFmtId="0" fontId="0" fillId="63" borderId="21" xfId="0" applyFill="1" applyBorder="1" applyAlignment="1" applyProtection="1">
      <alignment horizontal="center" vertical="center"/>
      <protection locked="0" hidden="1"/>
    </xf>
    <xf numFmtId="0" fontId="0" fillId="63" borderId="26" xfId="0" applyFill="1" applyBorder="1" applyAlignment="1" applyProtection="1">
      <alignment horizontal="center" vertical="center"/>
      <protection locked="0" hidden="1"/>
    </xf>
    <xf numFmtId="0" fontId="0" fillId="64" borderId="21" xfId="0" applyFill="1" applyBorder="1" applyAlignment="1" applyProtection="1">
      <alignment horizontal="center" vertical="center"/>
      <protection hidden="1"/>
    </xf>
    <xf numFmtId="0" fontId="0" fillId="64" borderId="26" xfId="0" applyFill="1" applyBorder="1" applyAlignment="1" applyProtection="1">
      <alignment horizontal="center" vertical="center"/>
      <protection hidden="1"/>
    </xf>
    <xf numFmtId="38" fontId="35" fillId="0" borderId="21" xfId="873" applyFont="1" applyBorder="1" applyAlignment="1" applyProtection="1">
      <alignment horizontal="right" vertical="center" shrinkToFit="1"/>
      <protection locked="0" hidden="1"/>
    </xf>
    <xf numFmtId="38" fontId="35" fillId="0" borderId="26" xfId="873" applyFont="1" applyBorder="1" applyAlignment="1" applyProtection="1">
      <alignment horizontal="right" vertical="center" shrinkToFit="1"/>
      <protection locked="0" hidden="1"/>
    </xf>
    <xf numFmtId="38" fontId="35" fillId="24" borderId="88" xfId="873" applyFont="1" applyFill="1" applyBorder="1" applyAlignment="1" applyProtection="1">
      <alignment horizontal="right" vertical="center" shrinkToFit="1"/>
      <protection hidden="1"/>
    </xf>
    <xf numFmtId="38" fontId="35" fillId="24" borderId="59" xfId="873" applyFont="1" applyFill="1" applyBorder="1" applyAlignment="1" applyProtection="1">
      <alignment horizontal="right" vertical="center" shrinkToFit="1"/>
      <protection hidden="1"/>
    </xf>
    <xf numFmtId="38" fontId="35" fillId="24" borderId="60" xfId="873" applyFont="1" applyFill="1" applyBorder="1" applyAlignment="1" applyProtection="1">
      <alignment horizontal="right" vertical="center" shrinkToFit="1"/>
      <protection hidden="1"/>
    </xf>
    <xf numFmtId="0" fontId="0" fillId="60" borderId="21" xfId="0" applyFill="1" applyBorder="1" applyAlignment="1" applyProtection="1">
      <alignment horizontal="left" vertical="center" shrinkToFit="1"/>
      <protection hidden="1"/>
    </xf>
    <xf numFmtId="0" fontId="0" fillId="60" borderId="2" xfId="0" applyFill="1" applyBorder="1" applyAlignment="1" applyProtection="1">
      <alignment horizontal="left" vertical="center" shrinkToFit="1"/>
      <protection hidden="1"/>
    </xf>
    <xf numFmtId="0" fontId="0" fillId="60" borderId="26" xfId="0" applyFill="1" applyBorder="1" applyAlignment="1" applyProtection="1">
      <alignment horizontal="left" vertical="center" shrinkToFit="1"/>
      <protection hidden="1"/>
    </xf>
    <xf numFmtId="0" fontId="0" fillId="60" borderId="21" xfId="0" applyFill="1" applyBorder="1" applyAlignment="1" applyProtection="1">
      <alignment horizontal="left" vertical="center"/>
      <protection hidden="1"/>
    </xf>
    <xf numFmtId="0" fontId="0" fillId="60" borderId="2" xfId="0" applyFill="1" applyBorder="1" applyAlignment="1" applyProtection="1">
      <alignment horizontal="left" vertical="center"/>
      <protection hidden="1"/>
    </xf>
    <xf numFmtId="0" fontId="0" fillId="60" borderId="26" xfId="0" applyFill="1" applyBorder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center"/>
      <protection locked="0" hidden="1"/>
    </xf>
    <xf numFmtId="184" fontId="0" fillId="24" borderId="21" xfId="0" applyNumberFormat="1" applyFill="1" applyBorder="1" applyAlignment="1" applyProtection="1">
      <alignment horizontal="left" vertical="center"/>
      <protection hidden="1"/>
    </xf>
    <xf numFmtId="184" fontId="0" fillId="24" borderId="2" xfId="0" applyNumberFormat="1" applyFill="1" applyBorder="1" applyAlignment="1" applyProtection="1">
      <alignment horizontal="left" vertical="center"/>
      <protection hidden="1"/>
    </xf>
    <xf numFmtId="184" fontId="0" fillId="24" borderId="26" xfId="0" applyNumberFormat="1" applyFill="1" applyBorder="1" applyAlignment="1" applyProtection="1">
      <alignment horizontal="left" vertical="center"/>
      <protection hidden="1"/>
    </xf>
    <xf numFmtId="49" fontId="0" fillId="0" borderId="2" xfId="0" applyNumberFormat="1" applyBorder="1" applyAlignment="1" applyProtection="1">
      <alignment horizontal="left" vertical="center"/>
      <protection locked="0" hidden="1"/>
    </xf>
    <xf numFmtId="184" fontId="0" fillId="0" borderId="21" xfId="0" applyNumberFormat="1" applyBorder="1" applyAlignment="1" applyProtection="1">
      <alignment horizontal="left" vertical="center"/>
      <protection locked="0" hidden="1"/>
    </xf>
    <xf numFmtId="184" fontId="0" fillId="0" borderId="2" xfId="0" applyNumberFormat="1" applyBorder="1" applyAlignment="1" applyProtection="1">
      <alignment horizontal="left" vertical="center"/>
      <protection locked="0" hidden="1"/>
    </xf>
    <xf numFmtId="184" fontId="0" fillId="0" borderId="26" xfId="0" applyNumberFormat="1" applyBorder="1" applyAlignment="1" applyProtection="1">
      <alignment horizontal="left" vertical="center"/>
      <protection locked="0" hidden="1"/>
    </xf>
    <xf numFmtId="0" fontId="0" fillId="64" borderId="48" xfId="0" applyFill="1" applyBorder="1" applyAlignment="1" applyProtection="1">
      <alignment horizontal="center" vertical="center"/>
      <protection hidden="1"/>
    </xf>
    <xf numFmtId="0" fontId="0" fillId="64" borderId="49" xfId="0" applyFill="1" applyBorder="1" applyAlignment="1" applyProtection="1">
      <alignment horizontal="center" vertical="center"/>
      <protection hidden="1"/>
    </xf>
    <xf numFmtId="0" fontId="0" fillId="64" borderId="50" xfId="0" applyFill="1" applyBorder="1" applyAlignment="1" applyProtection="1">
      <alignment horizontal="center" vertical="center"/>
      <protection hidden="1"/>
    </xf>
    <xf numFmtId="0" fontId="0" fillId="64" borderId="51" xfId="0" applyFill="1" applyBorder="1" applyAlignment="1" applyProtection="1">
      <alignment horizontal="center" vertical="center"/>
      <protection hidden="1"/>
    </xf>
    <xf numFmtId="0" fontId="0" fillId="64" borderId="52" xfId="0" applyFill="1" applyBorder="1" applyAlignment="1" applyProtection="1">
      <alignment horizontal="center" vertical="center"/>
      <protection hidden="1"/>
    </xf>
    <xf numFmtId="0" fontId="0" fillId="64" borderId="53" xfId="0" applyFill="1" applyBorder="1" applyAlignment="1" applyProtection="1">
      <alignment horizontal="center" vertical="center"/>
      <protection hidden="1"/>
    </xf>
    <xf numFmtId="0" fontId="0" fillId="64" borderId="54" xfId="0" applyFill="1" applyBorder="1" applyAlignment="1" applyProtection="1">
      <alignment horizontal="center" vertical="center"/>
      <protection hidden="1"/>
    </xf>
    <xf numFmtId="0" fontId="0" fillId="64" borderId="55" xfId="0" applyFill="1" applyBorder="1" applyAlignment="1" applyProtection="1">
      <alignment horizontal="center" vertical="center"/>
      <protection hidden="1"/>
    </xf>
    <xf numFmtId="0" fontId="0" fillId="64" borderId="56" xfId="0" applyFill="1" applyBorder="1" applyAlignment="1" applyProtection="1">
      <alignment horizontal="center" vertical="center"/>
      <protection hidden="1"/>
    </xf>
    <xf numFmtId="189" fontId="0" fillId="64" borderId="2" xfId="0" applyNumberFormat="1" applyFill="1" applyBorder="1" applyAlignment="1" applyProtection="1">
      <alignment horizontal="center" vertical="center" shrinkToFit="1"/>
      <protection locked="0" hidden="1"/>
    </xf>
    <xf numFmtId="38" fontId="35" fillId="0" borderId="45" xfId="873" applyFont="1" applyBorder="1" applyAlignment="1" applyProtection="1">
      <alignment horizontal="right" vertical="center" shrinkToFit="1"/>
      <protection locked="0" hidden="1"/>
    </xf>
    <xf numFmtId="49" fontId="0" fillId="0" borderId="21" xfId="0" applyNumberFormat="1" applyBorder="1" applyAlignment="1" applyProtection="1">
      <alignment horizontal="center" vertical="center"/>
      <protection locked="0" hidden="1"/>
    </xf>
    <xf numFmtId="49" fontId="0" fillId="0" borderId="26" xfId="0" applyNumberFormat="1" applyBorder="1" applyAlignment="1" applyProtection="1">
      <alignment horizontal="center" vertical="center"/>
      <protection locked="0" hidden="1"/>
    </xf>
    <xf numFmtId="49" fontId="0" fillId="0" borderId="41" xfId="0" applyNumberFormat="1" applyBorder="1" applyAlignment="1" applyProtection="1">
      <alignment horizontal="left" vertical="center"/>
      <protection locked="0" hidden="1"/>
    </xf>
    <xf numFmtId="49" fontId="0" fillId="0" borderId="47" xfId="0" applyNumberFormat="1" applyBorder="1" applyAlignment="1" applyProtection="1">
      <alignment horizontal="left" vertical="center"/>
      <protection locked="0" hidden="1"/>
    </xf>
    <xf numFmtId="49" fontId="65" fillId="0" borderId="21" xfId="735" applyNumberFormat="1" applyBorder="1" applyAlignment="1" applyProtection="1">
      <alignment horizontal="left" vertical="center"/>
      <protection locked="0" hidden="1"/>
    </xf>
    <xf numFmtId="49" fontId="65" fillId="0" borderId="2" xfId="735" applyNumberFormat="1" applyBorder="1" applyAlignment="1" applyProtection="1">
      <alignment horizontal="left" vertical="center"/>
      <protection locked="0" hidden="1"/>
    </xf>
    <xf numFmtId="49" fontId="65" fillId="0" borderId="26" xfId="735" applyNumberFormat="1" applyBorder="1" applyAlignment="1" applyProtection="1">
      <alignment horizontal="left" vertical="center"/>
      <protection locked="0" hidden="1"/>
    </xf>
    <xf numFmtId="189" fontId="0" fillId="64" borderId="26" xfId="0" applyNumberFormat="1" applyFill="1" applyBorder="1" applyAlignment="1" applyProtection="1">
      <alignment horizontal="center" vertical="center" shrinkToFit="1"/>
      <protection locked="0" hidden="1"/>
    </xf>
    <xf numFmtId="186" fontId="0" fillId="64" borderId="2" xfId="0" applyNumberFormat="1" applyFill="1" applyBorder="1" applyAlignment="1" applyProtection="1">
      <alignment horizontal="left" vertical="center"/>
      <protection locked="0" hidden="1"/>
    </xf>
    <xf numFmtId="38" fontId="35" fillId="24" borderId="65" xfId="873" applyFont="1" applyFill="1" applyBorder="1" applyAlignment="1" applyProtection="1">
      <alignment horizontal="right" vertical="center" shrinkToFit="1"/>
      <protection hidden="1"/>
    </xf>
    <xf numFmtId="38" fontId="35" fillId="24" borderId="66" xfId="873" applyFont="1" applyFill="1" applyBorder="1" applyAlignment="1" applyProtection="1">
      <alignment horizontal="right" vertical="center" shrinkToFit="1"/>
      <protection hidden="1"/>
    </xf>
    <xf numFmtId="38" fontId="35" fillId="24" borderId="45" xfId="873" applyFont="1" applyFill="1" applyBorder="1" applyAlignment="1" applyProtection="1">
      <alignment horizontal="right" vertical="center" shrinkToFit="1"/>
      <protection hidden="1"/>
    </xf>
    <xf numFmtId="38" fontId="35" fillId="24" borderId="89" xfId="873" applyFont="1" applyFill="1" applyBorder="1" applyAlignment="1" applyProtection="1">
      <alignment horizontal="right" vertical="center" shrinkToFit="1"/>
      <protection hidden="1"/>
    </xf>
    <xf numFmtId="38" fontId="35" fillId="24" borderId="70" xfId="873" applyFont="1" applyFill="1" applyBorder="1" applyAlignment="1" applyProtection="1">
      <alignment horizontal="right" vertical="center" shrinkToFit="1"/>
      <protection hidden="1"/>
    </xf>
    <xf numFmtId="38" fontId="35" fillId="24" borderId="71" xfId="873" applyFont="1" applyFill="1" applyBorder="1" applyAlignment="1" applyProtection="1">
      <alignment horizontal="right" vertical="center" shrinkToFit="1"/>
      <protection hidden="1"/>
    </xf>
    <xf numFmtId="0" fontId="0" fillId="27" borderId="21" xfId="0" applyFill="1" applyBorder="1" applyAlignment="1" applyProtection="1">
      <alignment horizontal="center" vertical="center" wrapText="1"/>
      <protection hidden="1"/>
    </xf>
    <xf numFmtId="0" fontId="0" fillId="27" borderId="2" xfId="0" applyFill="1" applyBorder="1" applyAlignment="1" applyProtection="1">
      <alignment horizontal="center" vertical="center" wrapText="1"/>
      <protection hidden="1"/>
    </xf>
    <xf numFmtId="0" fontId="0" fillId="27" borderId="26" xfId="0" applyFill="1" applyBorder="1" applyAlignment="1" applyProtection="1">
      <alignment horizontal="center" vertical="center" wrapText="1"/>
      <protection hidden="1"/>
    </xf>
    <xf numFmtId="0" fontId="0" fillId="24" borderId="38" xfId="0" applyFill="1" applyBorder="1" applyAlignment="1" applyProtection="1">
      <alignment horizontal="center" vertical="center"/>
      <protection hidden="1"/>
    </xf>
    <xf numFmtId="0" fontId="0" fillId="24" borderId="25" xfId="0" applyFill="1" applyBorder="1" applyAlignment="1" applyProtection="1">
      <alignment horizontal="center" vertical="center"/>
      <protection hidden="1"/>
    </xf>
    <xf numFmtId="0" fontId="0" fillId="24" borderId="40" xfId="0" applyFill="1" applyBorder="1" applyAlignment="1" applyProtection="1">
      <alignment horizontal="center" vertical="center"/>
      <protection hidden="1"/>
    </xf>
    <xf numFmtId="0" fontId="0" fillId="24" borderId="47" xfId="0" applyFill="1" applyBorder="1" applyAlignment="1" applyProtection="1">
      <alignment horizontal="center" vertical="center"/>
      <protection hidden="1"/>
    </xf>
    <xf numFmtId="0" fontId="0" fillId="24" borderId="21" xfId="0" applyFill="1" applyBorder="1" applyAlignment="1" applyProtection="1">
      <alignment horizontal="center" vertical="center" wrapText="1"/>
      <protection hidden="1"/>
    </xf>
    <xf numFmtId="0" fontId="0" fillId="24" borderId="2" xfId="0" applyFill="1" applyBorder="1" applyAlignment="1" applyProtection="1">
      <alignment horizontal="center" vertical="center" wrapText="1"/>
      <protection hidden="1"/>
    </xf>
    <xf numFmtId="0" fontId="0" fillId="24" borderId="26" xfId="0" applyFill="1" applyBorder="1" applyAlignment="1" applyProtection="1">
      <alignment horizontal="center" vertical="center" wrapText="1"/>
      <protection hidden="1"/>
    </xf>
    <xf numFmtId="0" fontId="84" fillId="61" borderId="21" xfId="0" applyFont="1" applyFill="1" applyBorder="1" applyAlignment="1" applyProtection="1">
      <alignment horizontal="center" vertical="center"/>
      <protection hidden="1"/>
    </xf>
    <xf numFmtId="0" fontId="84" fillId="61" borderId="26" xfId="0" applyFont="1" applyFill="1" applyBorder="1" applyAlignment="1" applyProtection="1">
      <alignment horizontal="center" vertical="center"/>
      <protection hidden="1"/>
    </xf>
    <xf numFmtId="49" fontId="45" fillId="61" borderId="21" xfId="0" applyNumberFormat="1" applyFont="1" applyFill="1" applyBorder="1" applyAlignment="1" applyProtection="1">
      <alignment horizontal="left" vertical="center" wrapText="1"/>
      <protection hidden="1"/>
    </xf>
    <xf numFmtId="0" fontId="45" fillId="61" borderId="2" xfId="0" applyFont="1" applyFill="1" applyBorder="1" applyAlignment="1" applyProtection="1">
      <alignment horizontal="left" vertical="center" wrapText="1"/>
      <protection hidden="1"/>
    </xf>
    <xf numFmtId="0" fontId="45" fillId="61" borderId="26" xfId="0" applyFont="1" applyFill="1" applyBorder="1" applyAlignment="1" applyProtection="1">
      <alignment horizontal="left" vertical="center" wrapText="1"/>
      <protection hidden="1"/>
    </xf>
    <xf numFmtId="0" fontId="45" fillId="61" borderId="19" xfId="0" applyFont="1" applyFill="1" applyBorder="1" applyAlignment="1" applyProtection="1">
      <alignment horizontal="center" vertical="center"/>
      <protection hidden="1"/>
    </xf>
    <xf numFmtId="0" fontId="45" fillId="61" borderId="21" xfId="0" applyFont="1" applyFill="1" applyBorder="1" applyAlignment="1" applyProtection="1">
      <alignment horizontal="center" vertical="center" shrinkToFit="1"/>
      <protection hidden="1"/>
    </xf>
    <xf numFmtId="0" fontId="45" fillId="61" borderId="26" xfId="0" applyFont="1" applyFill="1" applyBorder="1" applyAlignment="1" applyProtection="1">
      <alignment horizontal="center" vertical="center" shrinkToFit="1"/>
      <protection hidden="1"/>
    </xf>
    <xf numFmtId="0" fontId="45" fillId="61" borderId="24" xfId="0" applyFont="1" applyFill="1" applyBorder="1" applyAlignment="1" applyProtection="1">
      <alignment horizontal="center" vertical="center" textRotation="255" shrinkToFit="1"/>
      <protection hidden="1"/>
    </xf>
    <xf numFmtId="0" fontId="45" fillId="61" borderId="14" xfId="0" applyFont="1" applyFill="1" applyBorder="1" applyAlignment="1" applyProtection="1">
      <alignment horizontal="center" vertical="center" textRotation="255" shrinkToFit="1"/>
      <protection hidden="1"/>
    </xf>
    <xf numFmtId="0" fontId="45" fillId="61" borderId="42" xfId="0" applyFont="1" applyFill="1" applyBorder="1" applyAlignment="1" applyProtection="1">
      <alignment horizontal="center" vertical="center" textRotation="255" shrinkToFit="1"/>
      <protection hidden="1"/>
    </xf>
    <xf numFmtId="0" fontId="39" fillId="61" borderId="41" xfId="0" applyFont="1" applyFill="1" applyBorder="1" applyAlignment="1" applyProtection="1">
      <alignment horizontal="left" vertical="center"/>
      <protection hidden="1"/>
    </xf>
    <xf numFmtId="0" fontId="45" fillId="61" borderId="21" xfId="0" applyFont="1" applyFill="1" applyBorder="1" applyAlignment="1" applyProtection="1">
      <alignment horizontal="center" vertical="center"/>
      <protection hidden="1"/>
    </xf>
    <xf numFmtId="0" fontId="45" fillId="61" borderId="26" xfId="0" applyFont="1" applyFill="1" applyBorder="1" applyAlignment="1" applyProtection="1">
      <alignment horizontal="center" vertical="center"/>
      <protection hidden="1"/>
    </xf>
    <xf numFmtId="0" fontId="52" fillId="61" borderId="41" xfId="0" applyFont="1" applyFill="1" applyBorder="1" applyAlignment="1" applyProtection="1">
      <alignment horizontal="left" vertical="center"/>
      <protection hidden="1"/>
    </xf>
    <xf numFmtId="0" fontId="52" fillId="61" borderId="47" xfId="0" applyFont="1" applyFill="1" applyBorder="1" applyAlignment="1" applyProtection="1">
      <alignment horizontal="left" vertical="center"/>
      <protection hidden="1"/>
    </xf>
    <xf numFmtId="0" fontId="45" fillId="61" borderId="19" xfId="0" applyFont="1" applyFill="1" applyBorder="1" applyAlignment="1" applyProtection="1">
      <alignment horizontal="distributed" vertical="center" indent="1"/>
      <protection hidden="1"/>
    </xf>
    <xf numFmtId="0" fontId="35" fillId="61" borderId="21" xfId="0" applyFont="1" applyFill="1" applyBorder="1" applyAlignment="1" applyProtection="1">
      <alignment horizontal="left" vertical="center" wrapText="1"/>
      <protection hidden="1"/>
    </xf>
    <xf numFmtId="0" fontId="35" fillId="61" borderId="2" xfId="0" applyFont="1" applyFill="1" applyBorder="1" applyAlignment="1" applyProtection="1">
      <alignment horizontal="left" vertical="center" wrapText="1"/>
      <protection hidden="1"/>
    </xf>
    <xf numFmtId="0" fontId="35" fillId="61" borderId="26" xfId="0" applyFont="1" applyFill="1" applyBorder="1" applyAlignment="1" applyProtection="1">
      <alignment horizontal="left" vertical="center" wrapText="1"/>
      <protection hidden="1"/>
    </xf>
    <xf numFmtId="0" fontId="52" fillId="61" borderId="41" xfId="0" applyFont="1" applyFill="1" applyBorder="1" applyAlignment="1" applyProtection="1">
      <alignment horizontal="right" vertical="center"/>
      <protection hidden="1"/>
    </xf>
    <xf numFmtId="0" fontId="52" fillId="61" borderId="0" xfId="0" applyFont="1" applyFill="1" applyAlignment="1" applyProtection="1">
      <alignment horizontal="right" vertical="center"/>
      <protection hidden="1"/>
    </xf>
    <xf numFmtId="49" fontId="52" fillId="61" borderId="0" xfId="0" applyNumberFormat="1" applyFont="1" applyFill="1" applyAlignment="1" applyProtection="1">
      <alignment horizontal="left" vertical="center"/>
      <protection hidden="1"/>
    </xf>
    <xf numFmtId="49" fontId="52" fillId="61" borderId="77" xfId="0" applyNumberFormat="1" applyFont="1" applyFill="1" applyBorder="1" applyAlignment="1" applyProtection="1">
      <alignment horizontal="left" vertical="center"/>
      <protection hidden="1"/>
    </xf>
    <xf numFmtId="0" fontId="45" fillId="61" borderId="21" xfId="0" applyFont="1" applyFill="1" applyBorder="1" applyAlignment="1" applyProtection="1">
      <alignment horizontal="left" vertical="center" shrinkToFit="1"/>
      <protection hidden="1"/>
    </xf>
    <xf numFmtId="0" fontId="45" fillId="61" borderId="2" xfId="0" applyFont="1" applyFill="1" applyBorder="1" applyAlignment="1" applyProtection="1">
      <alignment horizontal="left" vertical="center" shrinkToFit="1"/>
      <protection hidden="1"/>
    </xf>
    <xf numFmtId="0" fontId="45" fillId="61" borderId="26" xfId="0" applyFont="1" applyFill="1" applyBorder="1" applyAlignment="1" applyProtection="1">
      <alignment horizontal="left" vertical="center" shrinkToFit="1"/>
      <protection hidden="1"/>
    </xf>
    <xf numFmtId="0" fontId="53" fillId="61" borderId="21" xfId="0" applyFont="1" applyFill="1" applyBorder="1" applyAlignment="1" applyProtection="1">
      <alignment horizontal="left" vertical="center"/>
      <protection hidden="1"/>
    </xf>
    <xf numFmtId="0" fontId="53" fillId="61" borderId="2" xfId="0" applyFont="1" applyFill="1" applyBorder="1" applyAlignment="1" applyProtection="1">
      <alignment horizontal="left" vertical="center"/>
      <protection hidden="1"/>
    </xf>
    <xf numFmtId="0" fontId="53" fillId="61" borderId="26" xfId="0" applyFont="1" applyFill="1" applyBorder="1" applyAlignment="1" applyProtection="1">
      <alignment horizontal="left" vertical="center"/>
      <protection hidden="1"/>
    </xf>
    <xf numFmtId="49" fontId="57" fillId="61" borderId="0" xfId="0" applyNumberFormat="1" applyFont="1" applyFill="1" applyAlignment="1" applyProtection="1">
      <alignment horizontal="left" vertical="center" shrinkToFit="1"/>
      <protection hidden="1"/>
    </xf>
    <xf numFmtId="0" fontId="45" fillId="61" borderId="21" xfId="0" applyFont="1" applyFill="1" applyBorder="1" applyAlignment="1" applyProtection="1">
      <alignment horizontal="center" vertical="center" wrapText="1"/>
      <protection hidden="1"/>
    </xf>
    <xf numFmtId="0" fontId="45" fillId="61" borderId="26" xfId="0" applyFont="1" applyFill="1" applyBorder="1" applyAlignment="1" applyProtection="1">
      <alignment horizontal="center" vertical="center" wrapText="1"/>
      <protection hidden="1"/>
    </xf>
    <xf numFmtId="0" fontId="53" fillId="61" borderId="21" xfId="0" applyFont="1" applyFill="1" applyBorder="1" applyAlignment="1" applyProtection="1">
      <alignment horizontal="center" vertical="center"/>
      <protection hidden="1"/>
    </xf>
    <xf numFmtId="0" fontId="53" fillId="61" borderId="26" xfId="0" applyFont="1" applyFill="1" applyBorder="1" applyAlignment="1" applyProtection="1">
      <alignment horizontal="center" vertical="center"/>
      <protection hidden="1"/>
    </xf>
    <xf numFmtId="0" fontId="0" fillId="61" borderId="2" xfId="0" applyFill="1" applyBorder="1" applyAlignment="1" applyProtection="1">
      <alignment horizontal="center" vertical="center"/>
      <protection hidden="1"/>
    </xf>
    <xf numFmtId="0" fontId="48" fillId="61" borderId="0" xfId="0" applyFont="1" applyFill="1" applyAlignment="1" applyProtection="1">
      <alignment horizontal="center" vertical="center"/>
      <protection hidden="1"/>
    </xf>
    <xf numFmtId="0" fontId="45" fillId="61" borderId="0" xfId="0" applyFont="1" applyFill="1" applyAlignment="1" applyProtection="1">
      <alignment horizontal="right" vertical="center"/>
      <protection hidden="1"/>
    </xf>
    <xf numFmtId="0" fontId="50" fillId="61" borderId="41" xfId="0" applyFont="1" applyFill="1" applyBorder="1" applyAlignment="1" applyProtection="1">
      <alignment horizontal="center" vertical="center"/>
      <protection hidden="1"/>
    </xf>
    <xf numFmtId="0" fontId="47" fillId="61" borderId="41" xfId="0" applyFont="1" applyFill="1" applyBorder="1" applyAlignment="1" applyProtection="1">
      <alignment horizontal="left" vertical="center" shrinkToFit="1"/>
      <protection hidden="1"/>
    </xf>
    <xf numFmtId="38" fontId="45" fillId="61" borderId="2" xfId="0" applyNumberFormat="1" applyFont="1" applyFill="1" applyBorder="1" applyAlignment="1" applyProtection="1">
      <alignment horizontal="right" vertical="center"/>
      <protection hidden="1"/>
    </xf>
    <xf numFmtId="0" fontId="45" fillId="61" borderId="26" xfId="0" applyFont="1" applyFill="1" applyBorder="1" applyAlignment="1" applyProtection="1">
      <alignment horizontal="right" vertical="center"/>
      <protection hidden="1"/>
    </xf>
    <xf numFmtId="180" fontId="45" fillId="61" borderId="18" xfId="0" applyNumberFormat="1" applyFont="1" applyFill="1" applyBorder="1" applyAlignment="1" applyProtection="1">
      <alignment horizontal="left" vertical="center"/>
      <protection hidden="1"/>
    </xf>
    <xf numFmtId="181" fontId="45" fillId="61" borderId="0" xfId="0" applyNumberFormat="1" applyFont="1" applyFill="1" applyAlignment="1" applyProtection="1">
      <alignment horizontal="center" vertical="center" shrinkToFit="1"/>
      <protection hidden="1"/>
    </xf>
    <xf numFmtId="185" fontId="45" fillId="61" borderId="21" xfId="873" applyNumberFormat="1" applyFont="1" applyFill="1" applyBorder="1" applyAlignment="1" applyProtection="1">
      <alignment horizontal="right"/>
      <protection hidden="1"/>
    </xf>
    <xf numFmtId="185" fontId="45" fillId="61" borderId="26" xfId="873" applyNumberFormat="1" applyFont="1" applyFill="1" applyBorder="1" applyAlignment="1" applyProtection="1">
      <alignment horizontal="right"/>
      <protection hidden="1"/>
    </xf>
    <xf numFmtId="0" fontId="42" fillId="61" borderId="21" xfId="0" applyFont="1" applyFill="1" applyBorder="1" applyAlignment="1" applyProtection="1">
      <alignment horizontal="center" vertical="center"/>
      <protection hidden="1"/>
    </xf>
    <xf numFmtId="0" fontId="42" fillId="61" borderId="2" xfId="0" applyFont="1" applyFill="1" applyBorder="1" applyAlignment="1" applyProtection="1">
      <alignment horizontal="center" vertical="center"/>
      <protection hidden="1"/>
    </xf>
    <xf numFmtId="0" fontId="42" fillId="61" borderId="26" xfId="0" applyFont="1" applyFill="1" applyBorder="1" applyAlignment="1" applyProtection="1">
      <alignment horizontal="center" vertical="center"/>
      <protection hidden="1"/>
    </xf>
    <xf numFmtId="0" fontId="42" fillId="61" borderId="2" xfId="0" applyFont="1" applyFill="1" applyBorder="1" applyAlignment="1" applyProtection="1">
      <alignment horizontal="distributed" vertical="center" indent="1"/>
      <protection hidden="1"/>
    </xf>
    <xf numFmtId="0" fontId="42" fillId="61" borderId="26" xfId="0" applyFont="1" applyFill="1" applyBorder="1" applyAlignment="1" applyProtection="1">
      <alignment horizontal="distributed" vertical="center" indent="1"/>
      <protection hidden="1"/>
    </xf>
    <xf numFmtId="38" fontId="45" fillId="61" borderId="21" xfId="873" applyFont="1" applyFill="1" applyBorder="1" applyAlignment="1" applyProtection="1">
      <alignment horizontal="right"/>
      <protection hidden="1"/>
    </xf>
    <xf numFmtId="38" fontId="45" fillId="61" borderId="26" xfId="873" applyFont="1" applyFill="1" applyBorder="1" applyAlignment="1" applyProtection="1">
      <alignment horizontal="right"/>
      <protection hidden="1"/>
    </xf>
    <xf numFmtId="0" fontId="47" fillId="61" borderId="0" xfId="0" applyFont="1" applyFill="1" applyAlignment="1" applyProtection="1">
      <alignment horizontal="center" vertical="center"/>
      <protection hidden="1"/>
    </xf>
    <xf numFmtId="178" fontId="45" fillId="61" borderId="21" xfId="0" applyNumberFormat="1" applyFont="1" applyFill="1" applyBorder="1" applyAlignment="1" applyProtection="1">
      <alignment horizontal="right" shrinkToFit="1"/>
      <protection hidden="1"/>
    </xf>
    <xf numFmtId="178" fontId="45" fillId="61" borderId="2" xfId="0" applyNumberFormat="1" applyFont="1" applyFill="1" applyBorder="1" applyAlignment="1" applyProtection="1">
      <alignment horizontal="right" shrinkToFit="1"/>
      <protection hidden="1"/>
    </xf>
    <xf numFmtId="178" fontId="45" fillId="61" borderId="26" xfId="0" applyNumberFormat="1" applyFont="1" applyFill="1" applyBorder="1" applyAlignment="1" applyProtection="1">
      <alignment horizontal="right" shrinkToFit="1"/>
      <protection hidden="1"/>
    </xf>
    <xf numFmtId="0" fontId="42" fillId="61" borderId="0" xfId="0" applyFont="1" applyFill="1" applyAlignment="1" applyProtection="1">
      <alignment horizontal="left" vertical="center"/>
      <protection hidden="1"/>
    </xf>
    <xf numFmtId="180" fontId="45" fillId="61" borderId="41" xfId="0" applyNumberFormat="1" applyFont="1" applyFill="1" applyBorder="1" applyAlignment="1" applyProtection="1">
      <alignment horizontal="left" vertical="center" shrinkToFit="1"/>
      <protection hidden="1"/>
    </xf>
    <xf numFmtId="0" fontId="84" fillId="61" borderId="41" xfId="0" applyFont="1" applyFill="1" applyBorder="1" applyAlignment="1" applyProtection="1">
      <alignment horizontal="right" vertical="center"/>
      <protection hidden="1"/>
    </xf>
    <xf numFmtId="0" fontId="45" fillId="61" borderId="41" xfId="0" applyFont="1" applyFill="1" applyBorder="1" applyAlignment="1" applyProtection="1">
      <alignment horizontal="left" vertical="center" shrinkToFit="1"/>
      <protection hidden="1"/>
    </xf>
    <xf numFmtId="0" fontId="45" fillId="61" borderId="18" xfId="0" applyFont="1" applyFill="1" applyBorder="1" applyAlignment="1" applyProtection="1">
      <alignment horizontal="left" vertical="top"/>
      <protection hidden="1"/>
    </xf>
    <xf numFmtId="3" fontId="38" fillId="61" borderId="19" xfId="0" applyNumberFormat="1" applyFont="1" applyFill="1" applyBorder="1" applyAlignment="1" applyProtection="1">
      <alignment horizontal="right" shrinkToFit="1"/>
      <protection hidden="1"/>
    </xf>
    <xf numFmtId="49" fontId="57" fillId="61" borderId="0" xfId="0" applyNumberFormat="1" applyFont="1" applyFill="1" applyAlignment="1" applyProtection="1">
      <alignment horizontal="left" shrinkToFit="1"/>
      <protection hidden="1"/>
    </xf>
    <xf numFmtId="0" fontId="57" fillId="61" borderId="0" xfId="0" applyFont="1" applyFill="1" applyAlignment="1" applyProtection="1">
      <alignment horizontal="left" shrinkToFit="1"/>
      <protection hidden="1"/>
    </xf>
    <xf numFmtId="0" fontId="53" fillId="61" borderId="18" xfId="0" applyFont="1" applyFill="1" applyBorder="1" applyAlignment="1" applyProtection="1">
      <alignment horizontal="left" vertical="center"/>
      <protection hidden="1"/>
    </xf>
    <xf numFmtId="0" fontId="53" fillId="61" borderId="25" xfId="0" applyFont="1" applyFill="1" applyBorder="1" applyAlignment="1" applyProtection="1">
      <alignment horizontal="left" vertical="center"/>
      <protection hidden="1"/>
    </xf>
    <xf numFmtId="0" fontId="53" fillId="61" borderId="0" xfId="0" applyFont="1" applyFill="1" applyAlignment="1" applyProtection="1">
      <alignment horizontal="left" vertical="center"/>
      <protection hidden="1"/>
    </xf>
    <xf numFmtId="0" fontId="53" fillId="61" borderId="77" xfId="0" applyFont="1" applyFill="1" applyBorder="1" applyAlignment="1" applyProtection="1">
      <alignment horizontal="left" vertical="center"/>
      <protection hidden="1"/>
    </xf>
    <xf numFmtId="186" fontId="53" fillId="61" borderId="21" xfId="0" applyNumberFormat="1" applyFont="1" applyFill="1" applyBorder="1" applyAlignment="1" applyProtection="1">
      <alignment horizontal="left" vertical="center"/>
      <protection hidden="1"/>
    </xf>
    <xf numFmtId="186" fontId="53" fillId="61" borderId="2" xfId="0" applyNumberFormat="1" applyFont="1" applyFill="1" applyBorder="1" applyAlignment="1" applyProtection="1">
      <alignment horizontal="left" vertical="center"/>
      <protection hidden="1"/>
    </xf>
    <xf numFmtId="186" fontId="53" fillId="61" borderId="26" xfId="0" applyNumberFormat="1" applyFont="1" applyFill="1" applyBorder="1" applyAlignment="1" applyProtection="1">
      <alignment horizontal="left" vertical="center"/>
      <protection hidden="1"/>
    </xf>
    <xf numFmtId="0" fontId="45" fillId="61" borderId="19" xfId="0" applyFont="1" applyFill="1" applyBorder="1" applyAlignment="1" applyProtection="1">
      <alignment horizontal="center" vertical="center" shrinkToFit="1"/>
      <protection hidden="1"/>
    </xf>
    <xf numFmtId="189" fontId="46" fillId="61" borderId="21" xfId="0" applyNumberFormat="1" applyFont="1" applyFill="1" applyBorder="1" applyAlignment="1" applyProtection="1">
      <alignment horizontal="center" shrinkToFit="1"/>
      <protection hidden="1"/>
    </xf>
    <xf numFmtId="189" fontId="46" fillId="61" borderId="26" xfId="0" applyNumberFormat="1" applyFont="1" applyFill="1" applyBorder="1" applyAlignment="1" applyProtection="1">
      <alignment horizontal="center" shrinkToFit="1"/>
      <protection hidden="1"/>
    </xf>
    <xf numFmtId="0" fontId="45" fillId="61" borderId="19" xfId="0" applyFont="1" applyFill="1" applyBorder="1" applyAlignment="1" applyProtection="1">
      <alignment horizontal="center" shrinkToFit="1"/>
      <protection hidden="1"/>
    </xf>
    <xf numFmtId="0" fontId="84" fillId="61" borderId="19" xfId="0" applyFont="1" applyFill="1" applyBorder="1" applyAlignment="1" applyProtection="1">
      <alignment horizontal="center" vertical="center"/>
      <protection hidden="1"/>
    </xf>
    <xf numFmtId="184" fontId="40" fillId="61" borderId="0" xfId="0" applyNumberFormat="1" applyFont="1" applyFill="1" applyAlignment="1" applyProtection="1">
      <alignment horizontal="left" vertical="center"/>
      <protection hidden="1"/>
    </xf>
    <xf numFmtId="178" fontId="45" fillId="61" borderId="21" xfId="0" applyNumberFormat="1" applyFont="1" applyFill="1" applyBorder="1" applyAlignment="1" applyProtection="1">
      <alignment shrinkToFit="1"/>
      <protection hidden="1"/>
    </xf>
    <xf numFmtId="178" fontId="45" fillId="61" borderId="26" xfId="0" applyNumberFormat="1" applyFont="1" applyFill="1" applyBorder="1" applyAlignment="1" applyProtection="1">
      <alignment shrinkToFit="1"/>
      <protection hidden="1"/>
    </xf>
    <xf numFmtId="186" fontId="0" fillId="64" borderId="2" xfId="0" applyNumberFormat="1" applyFill="1" applyBorder="1" applyAlignment="1" applyProtection="1">
      <alignment horizontal="center" vertical="center"/>
      <protection locked="0" hidden="1"/>
    </xf>
    <xf numFmtId="0" fontId="0" fillId="24" borderId="19" xfId="0" applyFill="1" applyBorder="1" applyAlignment="1" applyProtection="1">
      <alignment horizontal="center" vertical="center" wrapText="1"/>
      <protection hidden="1"/>
    </xf>
    <xf numFmtId="0" fontId="0" fillId="24" borderId="19" xfId="0" applyFill="1" applyBorder="1" applyAlignment="1" applyProtection="1">
      <alignment horizontal="center" vertical="center"/>
      <protection hidden="1"/>
    </xf>
    <xf numFmtId="0" fontId="0" fillId="24" borderId="18" xfId="0" applyFill="1" applyBorder="1" applyAlignment="1" applyProtection="1">
      <alignment horizontal="center" vertical="center"/>
      <protection hidden="1"/>
    </xf>
    <xf numFmtId="0" fontId="0" fillId="24" borderId="41" xfId="0" applyFill="1" applyBorder="1" applyAlignment="1" applyProtection="1">
      <alignment horizontal="center" vertical="center"/>
      <protection hidden="1"/>
    </xf>
    <xf numFmtId="189" fontId="0" fillId="64" borderId="19" xfId="0" applyNumberFormat="1" applyFill="1" applyBorder="1" applyAlignment="1" applyProtection="1">
      <alignment horizontal="center" vertical="center" shrinkToFit="1"/>
      <protection hidden="1"/>
    </xf>
    <xf numFmtId="0" fontId="0" fillId="64" borderId="19" xfId="0" applyFill="1" applyBorder="1" applyAlignment="1" applyProtection="1">
      <alignment horizontal="center" vertical="center"/>
      <protection hidden="1"/>
    </xf>
    <xf numFmtId="38" fontId="35" fillId="0" borderId="44" xfId="873" applyFont="1" applyBorder="1" applyAlignment="1" applyProtection="1">
      <alignment horizontal="right" vertical="center" shrinkToFit="1"/>
      <protection locked="0" hidden="1"/>
    </xf>
    <xf numFmtId="38" fontId="35" fillId="0" borderId="46" xfId="873" applyFont="1" applyBorder="1" applyAlignment="1" applyProtection="1">
      <alignment horizontal="right" vertical="center" shrinkToFit="1"/>
      <protection locked="0" hidden="1"/>
    </xf>
    <xf numFmtId="0" fontId="0" fillId="24" borderId="18" xfId="0" applyFill="1" applyBorder="1" applyAlignment="1" applyProtection="1">
      <alignment horizontal="center" vertical="center" wrapText="1"/>
      <protection hidden="1"/>
    </xf>
    <xf numFmtId="0" fontId="0" fillId="24" borderId="41" xfId="0" applyFill="1" applyBorder="1" applyAlignment="1" applyProtection="1">
      <alignment horizontal="center" vertical="center" wrapText="1"/>
      <protection hidden="1"/>
    </xf>
    <xf numFmtId="38" fontId="35" fillId="24" borderId="43" xfId="873" applyFont="1" applyFill="1" applyBorder="1" applyAlignment="1" applyProtection="1">
      <alignment horizontal="right" vertical="center" shrinkToFit="1"/>
      <protection hidden="1"/>
    </xf>
    <xf numFmtId="38" fontId="35" fillId="24" borderId="44" xfId="873" applyFont="1" applyFill="1" applyBorder="1" applyAlignment="1" applyProtection="1">
      <alignment horizontal="right" vertical="center" shrinkToFit="1"/>
      <protection hidden="1"/>
    </xf>
    <xf numFmtId="0" fontId="0" fillId="24" borderId="43" xfId="0" applyFill="1" applyBorder="1" applyAlignment="1" applyProtection="1">
      <alignment horizontal="center" vertical="center"/>
      <protection hidden="1"/>
    </xf>
    <xf numFmtId="0" fontId="0" fillId="24" borderId="44" xfId="0" applyFill="1" applyBorder="1" applyAlignment="1" applyProtection="1">
      <alignment horizontal="center" vertical="center"/>
      <protection hidden="1"/>
    </xf>
    <xf numFmtId="38" fontId="35" fillId="24" borderId="61" xfId="873" applyFont="1" applyFill="1" applyBorder="1" applyAlignment="1" applyProtection="1">
      <alignment horizontal="right" vertical="center" shrinkToFit="1"/>
      <protection hidden="1"/>
    </xf>
    <xf numFmtId="38" fontId="35" fillId="24" borderId="57" xfId="873" applyFont="1" applyFill="1" applyBorder="1" applyAlignment="1" applyProtection="1">
      <alignment horizontal="right" vertical="center" shrinkToFit="1"/>
      <protection hidden="1"/>
    </xf>
    <xf numFmtId="38" fontId="35" fillId="24" borderId="38" xfId="873" applyFont="1" applyFill="1" applyBorder="1" applyAlignment="1" applyProtection="1">
      <alignment horizontal="right" vertical="center" shrinkToFit="1"/>
      <protection hidden="1"/>
    </xf>
    <xf numFmtId="38" fontId="35" fillId="24" borderId="25" xfId="873" applyFont="1" applyFill="1" applyBorder="1" applyAlignment="1" applyProtection="1">
      <alignment horizontal="right" vertical="center" shrinkToFit="1"/>
      <protection hidden="1"/>
    </xf>
    <xf numFmtId="38" fontId="35" fillId="24" borderId="68" xfId="873" applyFont="1" applyFill="1" applyBorder="1" applyAlignment="1" applyProtection="1">
      <alignment horizontal="right" vertical="center" shrinkToFit="1"/>
      <protection hidden="1"/>
    </xf>
    <xf numFmtId="38" fontId="35" fillId="24" borderId="72" xfId="873" applyFont="1" applyFill="1" applyBorder="1" applyAlignment="1" applyProtection="1">
      <alignment horizontal="right" vertical="center" shrinkToFit="1"/>
      <protection hidden="1"/>
    </xf>
    <xf numFmtId="38" fontId="35" fillId="24" borderId="67" xfId="873" applyFont="1" applyFill="1" applyBorder="1" applyAlignment="1" applyProtection="1">
      <alignment horizontal="right" vertical="center" shrinkToFit="1"/>
      <protection hidden="1"/>
    </xf>
    <xf numFmtId="38" fontId="35" fillId="24" borderId="46" xfId="873" applyFont="1" applyFill="1" applyBorder="1" applyAlignment="1" applyProtection="1">
      <alignment horizontal="right" vertical="center" shrinkToFit="1"/>
      <protection hidden="1"/>
    </xf>
    <xf numFmtId="38" fontId="35" fillId="24" borderId="62" xfId="873" applyFont="1" applyFill="1" applyBorder="1" applyAlignment="1" applyProtection="1">
      <alignment horizontal="right" vertical="center" shrinkToFit="1"/>
      <protection hidden="1"/>
    </xf>
    <xf numFmtId="0" fontId="37" fillId="63" borderId="0" xfId="0" applyFont="1" applyFill="1" applyAlignment="1">
      <alignment horizontal="left" vertical="center"/>
    </xf>
    <xf numFmtId="0" fontId="0" fillId="24" borderId="48" xfId="0" applyFill="1" applyBorder="1" applyAlignment="1" applyProtection="1">
      <alignment horizontal="center" vertical="center"/>
      <protection hidden="1"/>
    </xf>
    <xf numFmtId="0" fontId="0" fillId="24" borderId="49" xfId="0" applyFill="1" applyBorder="1" applyAlignment="1" applyProtection="1">
      <alignment horizontal="center" vertical="center"/>
      <protection hidden="1"/>
    </xf>
    <xf numFmtId="0" fontId="0" fillId="24" borderId="50" xfId="0" applyFill="1" applyBorder="1" applyAlignment="1" applyProtection="1">
      <alignment horizontal="center" vertical="center"/>
      <protection hidden="1"/>
    </xf>
    <xf numFmtId="0" fontId="0" fillId="24" borderId="51" xfId="0" applyFill="1" applyBorder="1" applyAlignment="1" applyProtection="1">
      <alignment horizontal="center" vertical="center"/>
      <protection hidden="1"/>
    </xf>
    <xf numFmtId="0" fontId="0" fillId="24" borderId="52" xfId="0" applyFill="1" applyBorder="1" applyAlignment="1" applyProtection="1">
      <alignment horizontal="center" vertical="center"/>
      <protection hidden="1"/>
    </xf>
    <xf numFmtId="0" fontId="0" fillId="24" borderId="53" xfId="0" applyFill="1" applyBorder="1" applyAlignment="1" applyProtection="1">
      <alignment horizontal="center" vertical="center"/>
      <protection hidden="1"/>
    </xf>
    <xf numFmtId="0" fontId="0" fillId="24" borderId="54" xfId="0" applyFill="1" applyBorder="1" applyAlignment="1" applyProtection="1">
      <alignment horizontal="center" vertical="center"/>
      <protection hidden="1"/>
    </xf>
    <xf numFmtId="0" fontId="0" fillId="24" borderId="55" xfId="0" applyFill="1" applyBorder="1" applyAlignment="1" applyProtection="1">
      <alignment horizontal="center" vertical="center"/>
      <protection hidden="1"/>
    </xf>
    <xf numFmtId="0" fontId="0" fillId="24" borderId="56" xfId="0" applyFill="1" applyBorder="1" applyAlignment="1" applyProtection="1">
      <alignment horizontal="center" vertical="center"/>
      <protection hidden="1"/>
    </xf>
    <xf numFmtId="49" fontId="52" fillId="61" borderId="41" xfId="0" applyNumberFormat="1" applyFont="1" applyFill="1" applyBorder="1" applyAlignment="1" applyProtection="1">
      <alignment horizontal="left" vertical="center"/>
      <protection hidden="1"/>
    </xf>
    <xf numFmtId="0" fontId="45" fillId="61" borderId="21" xfId="0" applyFont="1" applyFill="1" applyBorder="1" applyAlignment="1" applyProtection="1">
      <alignment horizontal="left" vertical="center" wrapText="1"/>
      <protection hidden="1"/>
    </xf>
    <xf numFmtId="0" fontId="35" fillId="61" borderId="21" xfId="0" applyFont="1" applyFill="1" applyBorder="1" applyAlignment="1" applyProtection="1">
      <alignment horizontal="left" vertical="center" wrapText="1" shrinkToFit="1"/>
      <protection hidden="1"/>
    </xf>
    <xf numFmtId="0" fontId="35" fillId="61" borderId="2" xfId="0" applyFont="1" applyFill="1" applyBorder="1" applyAlignment="1" applyProtection="1">
      <alignment horizontal="left" vertical="center" wrapText="1" shrinkToFit="1"/>
      <protection hidden="1"/>
    </xf>
    <xf numFmtId="0" fontId="35" fillId="61" borderId="26" xfId="0" applyFont="1" applyFill="1" applyBorder="1" applyAlignment="1" applyProtection="1">
      <alignment horizontal="left" vertical="center" wrapText="1" shrinkToFit="1"/>
      <protection hidden="1"/>
    </xf>
    <xf numFmtId="0" fontId="38" fillId="0" borderId="0" xfId="0" applyFont="1" applyAlignment="1">
      <alignment horizontal="center" vertical="distributed" textRotation="255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78" xfId="0" applyBorder="1" applyAlignment="1">
      <alignment horizontal="distributed" vertical="center" justifyLastLine="1"/>
    </xf>
    <xf numFmtId="0" fontId="0" fillId="0" borderId="20" xfId="0" applyBorder="1" applyAlignment="1">
      <alignment horizontal="distributed" vertical="center" justifyLastLine="1"/>
    </xf>
    <xf numFmtId="0" fontId="38" fillId="0" borderId="20" xfId="0" applyFont="1" applyBorder="1" applyAlignment="1">
      <alignment horizontal="center" vertical="distributed" textRotation="255" justifyLastLine="1"/>
    </xf>
    <xf numFmtId="0" fontId="38" fillId="0" borderId="17" xfId="0" applyFont="1" applyBorder="1" applyAlignment="1">
      <alignment horizontal="center" vertical="distributed" textRotation="255" justifyLastLine="1"/>
    </xf>
    <xf numFmtId="190" fontId="46" fillId="61" borderId="19" xfId="0" applyNumberFormat="1" applyFont="1" applyFill="1" applyBorder="1" applyAlignment="1" applyProtection="1">
      <alignment horizontal="center" vertical="center"/>
      <protection hidden="1"/>
    </xf>
    <xf numFmtId="0" fontId="0" fillId="65" borderId="41" xfId="0" applyFill="1" applyBorder="1" applyAlignment="1" applyProtection="1">
      <alignment horizontal="left" vertical="center"/>
      <protection hidden="1"/>
    </xf>
  </cellXfs>
  <cellStyles count="1157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 2" xfId="12"/>
    <cellStyle name="20% - アクセント 1 20" xfId="13"/>
    <cellStyle name="20% - アクセント 1 21" xfId="14"/>
    <cellStyle name="20% - アクセント 1 22" xfId="15"/>
    <cellStyle name="20% - アクセント 1 23" xfId="16"/>
    <cellStyle name="20% - アクセント 1 24" xfId="17"/>
    <cellStyle name="20% - アクセント 1 25" xfId="18"/>
    <cellStyle name="20% - アクセント 1 26" xfId="19"/>
    <cellStyle name="20% - アクセント 1 27" xfId="20"/>
    <cellStyle name="20% - アクセント 1 3" xfId="21"/>
    <cellStyle name="20% - アクセント 1 4" xfId="22"/>
    <cellStyle name="20% - アクセント 1 5" xfId="23"/>
    <cellStyle name="20% - アクセント 1 6" xfId="24"/>
    <cellStyle name="20% - アクセント 1 7" xfId="25"/>
    <cellStyle name="20% - アクセント 1 8" xfId="26"/>
    <cellStyle name="20% - アクセント 1 9" xfId="27"/>
    <cellStyle name="20% - アクセント 2 10" xfId="28"/>
    <cellStyle name="20% - アクセント 2 11" xfId="29"/>
    <cellStyle name="20% - アクセント 2 12" xfId="30"/>
    <cellStyle name="20% - アクセント 2 13" xfId="31"/>
    <cellStyle name="20% - アクセント 2 14" xfId="32"/>
    <cellStyle name="20% - アクセント 2 15" xfId="33"/>
    <cellStyle name="20% - アクセント 2 16" xfId="34"/>
    <cellStyle name="20% - アクセント 2 17" xfId="35"/>
    <cellStyle name="20% - アクセント 2 18" xfId="36"/>
    <cellStyle name="20% - アクセント 2 19" xfId="37"/>
    <cellStyle name="20% - アクセント 2 2" xfId="38"/>
    <cellStyle name="20% - アクセント 2 2 2" xfId="39"/>
    <cellStyle name="20% - アクセント 2 20" xfId="40"/>
    <cellStyle name="20% - アクセント 2 21" xfId="41"/>
    <cellStyle name="20% - アクセント 2 22" xfId="42"/>
    <cellStyle name="20% - アクセント 2 23" xfId="43"/>
    <cellStyle name="20% - アクセント 2 24" xfId="44"/>
    <cellStyle name="20% - アクセント 2 25" xfId="45"/>
    <cellStyle name="20% - アクセント 2 26" xfId="46"/>
    <cellStyle name="20% - アクセント 2 27" xfId="47"/>
    <cellStyle name="20% - アクセント 2 3" xfId="48"/>
    <cellStyle name="20% - アクセント 2 4" xfId="49"/>
    <cellStyle name="20% - アクセント 2 5" xfId="50"/>
    <cellStyle name="20% - アクセント 2 6" xfId="51"/>
    <cellStyle name="20% - アクセント 2 7" xfId="52"/>
    <cellStyle name="20% - アクセント 2 8" xfId="53"/>
    <cellStyle name="20% - アクセント 2 9" xfId="54"/>
    <cellStyle name="20% - アクセント 3 10" xfId="55"/>
    <cellStyle name="20% - アクセント 3 11" xfId="56"/>
    <cellStyle name="20% - アクセント 3 12" xfId="57"/>
    <cellStyle name="20% - アクセント 3 13" xfId="58"/>
    <cellStyle name="20% - アクセント 3 14" xfId="59"/>
    <cellStyle name="20% - アクセント 3 15" xfId="60"/>
    <cellStyle name="20% - アクセント 3 16" xfId="61"/>
    <cellStyle name="20% - アクセント 3 17" xfId="62"/>
    <cellStyle name="20% - アクセント 3 18" xfId="63"/>
    <cellStyle name="20% - アクセント 3 19" xfId="64"/>
    <cellStyle name="20% - アクセント 3 2" xfId="65"/>
    <cellStyle name="20% - アクセント 3 2 2" xfId="66"/>
    <cellStyle name="20% - アクセント 3 20" xfId="67"/>
    <cellStyle name="20% - アクセント 3 21" xfId="68"/>
    <cellStyle name="20% - アクセント 3 22" xfId="69"/>
    <cellStyle name="20% - アクセント 3 23" xfId="70"/>
    <cellStyle name="20% - アクセント 3 24" xfId="71"/>
    <cellStyle name="20% - アクセント 3 25" xfId="72"/>
    <cellStyle name="20% - アクセント 3 26" xfId="73"/>
    <cellStyle name="20% - アクセント 3 27" xfId="74"/>
    <cellStyle name="20% - アクセント 3 3" xfId="75"/>
    <cellStyle name="20% - アクセント 3 4" xfId="76"/>
    <cellStyle name="20% - アクセント 3 5" xfId="77"/>
    <cellStyle name="20% - アクセント 3 6" xfId="78"/>
    <cellStyle name="20% - アクセント 3 7" xfId="79"/>
    <cellStyle name="20% - アクセント 3 8" xfId="80"/>
    <cellStyle name="20% - アクセント 3 9" xfId="81"/>
    <cellStyle name="20% - アクセント 4 10" xfId="82"/>
    <cellStyle name="20% - アクセント 4 11" xfId="83"/>
    <cellStyle name="20% - アクセント 4 12" xfId="84"/>
    <cellStyle name="20% - アクセント 4 13" xfId="85"/>
    <cellStyle name="20% - アクセント 4 14" xfId="86"/>
    <cellStyle name="20% - アクセント 4 15" xfId="87"/>
    <cellStyle name="20% - アクセント 4 16" xfId="88"/>
    <cellStyle name="20% - アクセント 4 17" xfId="89"/>
    <cellStyle name="20% - アクセント 4 18" xfId="90"/>
    <cellStyle name="20% - アクセント 4 19" xfId="91"/>
    <cellStyle name="20% - アクセント 4 2" xfId="92"/>
    <cellStyle name="20% - アクセント 4 2 2" xfId="93"/>
    <cellStyle name="20% - アクセント 4 20" xfId="94"/>
    <cellStyle name="20% - アクセント 4 21" xfId="95"/>
    <cellStyle name="20% - アクセント 4 22" xfId="96"/>
    <cellStyle name="20% - アクセント 4 23" xfId="97"/>
    <cellStyle name="20% - アクセント 4 24" xfId="98"/>
    <cellStyle name="20% - アクセント 4 25" xfId="99"/>
    <cellStyle name="20% - アクセント 4 26" xfId="100"/>
    <cellStyle name="20% - アクセント 4 27" xfId="101"/>
    <cellStyle name="20% - アクセント 4 3" xfId="102"/>
    <cellStyle name="20% - アクセント 4 4" xfId="103"/>
    <cellStyle name="20% - アクセント 4 5" xfId="104"/>
    <cellStyle name="20% - アクセント 4 6" xfId="105"/>
    <cellStyle name="20% - アクセント 4 7" xfId="106"/>
    <cellStyle name="20% - アクセント 4 8" xfId="107"/>
    <cellStyle name="20% - アクセント 4 9" xfId="108"/>
    <cellStyle name="20% - アクセント 5 10" xfId="109"/>
    <cellStyle name="20% - アクセント 5 11" xfId="110"/>
    <cellStyle name="20% - アクセント 5 12" xfId="111"/>
    <cellStyle name="20% - アクセント 5 13" xfId="112"/>
    <cellStyle name="20% - アクセント 5 14" xfId="113"/>
    <cellStyle name="20% - アクセント 5 15" xfId="114"/>
    <cellStyle name="20% - アクセント 5 16" xfId="115"/>
    <cellStyle name="20% - アクセント 5 17" xfId="116"/>
    <cellStyle name="20% - アクセント 5 18" xfId="117"/>
    <cellStyle name="20% - アクセント 5 19" xfId="118"/>
    <cellStyle name="20% - アクセント 5 2" xfId="119"/>
    <cellStyle name="20% - アクセント 5 2 2" xfId="120"/>
    <cellStyle name="20% - アクセント 5 20" xfId="121"/>
    <cellStyle name="20% - アクセント 5 21" xfId="122"/>
    <cellStyle name="20% - アクセント 5 22" xfId="123"/>
    <cellStyle name="20% - アクセント 5 23" xfId="124"/>
    <cellStyle name="20% - アクセント 5 24" xfId="125"/>
    <cellStyle name="20% - アクセント 5 25" xfId="126"/>
    <cellStyle name="20% - アクセント 5 26" xfId="127"/>
    <cellStyle name="20% - アクセント 5 27" xfId="128"/>
    <cellStyle name="20% - アクセント 5 3" xfId="129"/>
    <cellStyle name="20% - アクセント 5 4" xfId="130"/>
    <cellStyle name="20% - アクセント 5 5" xfId="131"/>
    <cellStyle name="20% - アクセント 5 6" xfId="132"/>
    <cellStyle name="20% - アクセント 5 7" xfId="133"/>
    <cellStyle name="20% - アクセント 5 8" xfId="134"/>
    <cellStyle name="20% - アクセント 5 9" xfId="135"/>
    <cellStyle name="20% - アクセント 6 10" xfId="136"/>
    <cellStyle name="20% - アクセント 6 11" xfId="137"/>
    <cellStyle name="20% - アクセント 6 12" xfId="138"/>
    <cellStyle name="20% - アクセント 6 13" xfId="139"/>
    <cellStyle name="20% - アクセント 6 14" xfId="140"/>
    <cellStyle name="20% - アクセント 6 15" xfId="141"/>
    <cellStyle name="20% - アクセント 6 16" xfId="142"/>
    <cellStyle name="20% - アクセント 6 17" xfId="143"/>
    <cellStyle name="20% - アクセント 6 18" xfId="144"/>
    <cellStyle name="20% - アクセント 6 19" xfId="145"/>
    <cellStyle name="20% - アクセント 6 2" xfId="146"/>
    <cellStyle name="20% - アクセント 6 2 2" xfId="147"/>
    <cellStyle name="20% - アクセント 6 20" xfId="148"/>
    <cellStyle name="20% - アクセント 6 21" xfId="149"/>
    <cellStyle name="20% - アクセント 6 22" xfId="150"/>
    <cellStyle name="20% - アクセント 6 23" xfId="151"/>
    <cellStyle name="20% - アクセント 6 24" xfId="152"/>
    <cellStyle name="20% - アクセント 6 25" xfId="153"/>
    <cellStyle name="20% - アクセント 6 26" xfId="154"/>
    <cellStyle name="20% - アクセント 6 27" xfId="155"/>
    <cellStyle name="20% - アクセント 6 3" xfId="156"/>
    <cellStyle name="20% - アクセント 6 4" xfId="157"/>
    <cellStyle name="20% - アクセント 6 5" xfId="158"/>
    <cellStyle name="20% - アクセント 6 6" xfId="159"/>
    <cellStyle name="20% - アクセント 6 7" xfId="160"/>
    <cellStyle name="20% - アクセント 6 8" xfId="161"/>
    <cellStyle name="20% - アクセント 6 9" xfId="162"/>
    <cellStyle name="40% - アクセント 1 10" xfId="163"/>
    <cellStyle name="40% - アクセント 1 11" xfId="164"/>
    <cellStyle name="40% - アクセント 1 12" xfId="165"/>
    <cellStyle name="40% - アクセント 1 13" xfId="166"/>
    <cellStyle name="40% - アクセント 1 14" xfId="167"/>
    <cellStyle name="40% - アクセント 1 15" xfId="168"/>
    <cellStyle name="40% - アクセント 1 16" xfId="169"/>
    <cellStyle name="40% - アクセント 1 17" xfId="170"/>
    <cellStyle name="40% - アクセント 1 18" xfId="171"/>
    <cellStyle name="40% - アクセント 1 19" xfId="172"/>
    <cellStyle name="40% - アクセント 1 2" xfId="173"/>
    <cellStyle name="40% - アクセント 1 2 2" xfId="174"/>
    <cellStyle name="40% - アクセント 1 20" xfId="175"/>
    <cellStyle name="40% - アクセント 1 21" xfId="176"/>
    <cellStyle name="40% - アクセント 1 22" xfId="177"/>
    <cellStyle name="40% - アクセント 1 23" xfId="178"/>
    <cellStyle name="40% - アクセント 1 24" xfId="179"/>
    <cellStyle name="40% - アクセント 1 25" xfId="180"/>
    <cellStyle name="40% - アクセント 1 26" xfId="181"/>
    <cellStyle name="40% - アクセント 1 27" xfId="182"/>
    <cellStyle name="40% - アクセント 1 3" xfId="183"/>
    <cellStyle name="40% - アクセント 1 4" xfId="184"/>
    <cellStyle name="40% - アクセント 1 5" xfId="185"/>
    <cellStyle name="40% - アクセント 1 6" xfId="186"/>
    <cellStyle name="40% - アクセント 1 7" xfId="187"/>
    <cellStyle name="40% - アクセント 1 8" xfId="188"/>
    <cellStyle name="40% - アクセント 1 9" xfId="189"/>
    <cellStyle name="40% - アクセント 2 10" xfId="190"/>
    <cellStyle name="40% - アクセント 2 11" xfId="191"/>
    <cellStyle name="40% - アクセント 2 12" xfId="192"/>
    <cellStyle name="40% - アクセント 2 13" xfId="193"/>
    <cellStyle name="40% - アクセント 2 14" xfId="194"/>
    <cellStyle name="40% - アクセント 2 15" xfId="195"/>
    <cellStyle name="40% - アクセント 2 16" xfId="196"/>
    <cellStyle name="40% - アクセント 2 17" xfId="197"/>
    <cellStyle name="40% - アクセント 2 18" xfId="198"/>
    <cellStyle name="40% - アクセント 2 19" xfId="199"/>
    <cellStyle name="40% - アクセント 2 2" xfId="200"/>
    <cellStyle name="40% - アクセント 2 2 2" xfId="201"/>
    <cellStyle name="40% - アクセント 2 20" xfId="202"/>
    <cellStyle name="40% - アクセント 2 21" xfId="203"/>
    <cellStyle name="40% - アクセント 2 22" xfId="204"/>
    <cellStyle name="40% - アクセント 2 23" xfId="205"/>
    <cellStyle name="40% - アクセント 2 24" xfId="206"/>
    <cellStyle name="40% - アクセント 2 25" xfId="207"/>
    <cellStyle name="40% - アクセント 2 26" xfId="208"/>
    <cellStyle name="40% - アクセント 2 27" xfId="209"/>
    <cellStyle name="40% - アクセント 2 3" xfId="210"/>
    <cellStyle name="40% - アクセント 2 4" xfId="211"/>
    <cellStyle name="40% - アクセント 2 5" xfId="212"/>
    <cellStyle name="40% - アクセント 2 6" xfId="213"/>
    <cellStyle name="40% - アクセント 2 7" xfId="214"/>
    <cellStyle name="40% - アクセント 2 8" xfId="215"/>
    <cellStyle name="40% - アクセント 2 9" xfId="216"/>
    <cellStyle name="40% - アクセント 3 10" xfId="217"/>
    <cellStyle name="40% - アクセント 3 11" xfId="218"/>
    <cellStyle name="40% - アクセント 3 12" xfId="219"/>
    <cellStyle name="40% - アクセント 3 13" xfId="220"/>
    <cellStyle name="40% - アクセント 3 14" xfId="221"/>
    <cellStyle name="40% - アクセント 3 15" xfId="222"/>
    <cellStyle name="40% - アクセント 3 16" xfId="223"/>
    <cellStyle name="40% - アクセント 3 17" xfId="224"/>
    <cellStyle name="40% - アクセント 3 18" xfId="225"/>
    <cellStyle name="40% - アクセント 3 19" xfId="226"/>
    <cellStyle name="40% - アクセント 3 2" xfId="227"/>
    <cellStyle name="40% - アクセント 3 2 2" xfId="228"/>
    <cellStyle name="40% - アクセント 3 20" xfId="229"/>
    <cellStyle name="40% - アクセント 3 21" xfId="230"/>
    <cellStyle name="40% - アクセント 3 22" xfId="231"/>
    <cellStyle name="40% - アクセント 3 23" xfId="232"/>
    <cellStyle name="40% - アクセント 3 24" xfId="233"/>
    <cellStyle name="40% - アクセント 3 25" xfId="234"/>
    <cellStyle name="40% - アクセント 3 26" xfId="235"/>
    <cellStyle name="40% - アクセント 3 27" xfId="236"/>
    <cellStyle name="40% - アクセント 3 3" xfId="237"/>
    <cellStyle name="40% - アクセント 3 4" xfId="238"/>
    <cellStyle name="40% - アクセント 3 5" xfId="239"/>
    <cellStyle name="40% - アクセント 3 6" xfId="240"/>
    <cellStyle name="40% - アクセント 3 7" xfId="241"/>
    <cellStyle name="40% - アクセント 3 8" xfId="242"/>
    <cellStyle name="40% - アクセント 3 9" xfId="243"/>
    <cellStyle name="40% - アクセント 4 10" xfId="244"/>
    <cellStyle name="40% - アクセント 4 11" xfId="245"/>
    <cellStyle name="40% - アクセント 4 12" xfId="246"/>
    <cellStyle name="40% - アクセント 4 13" xfId="247"/>
    <cellStyle name="40% - アクセント 4 14" xfId="248"/>
    <cellStyle name="40% - アクセント 4 15" xfId="249"/>
    <cellStyle name="40% - アクセント 4 16" xfId="250"/>
    <cellStyle name="40% - アクセント 4 17" xfId="251"/>
    <cellStyle name="40% - アクセント 4 18" xfId="252"/>
    <cellStyle name="40% - アクセント 4 19" xfId="253"/>
    <cellStyle name="40% - アクセント 4 2" xfId="254"/>
    <cellStyle name="40% - アクセント 4 2 2" xfId="255"/>
    <cellStyle name="40% - アクセント 4 20" xfId="256"/>
    <cellStyle name="40% - アクセント 4 21" xfId="257"/>
    <cellStyle name="40% - アクセント 4 22" xfId="258"/>
    <cellStyle name="40% - アクセント 4 23" xfId="259"/>
    <cellStyle name="40% - アクセント 4 24" xfId="260"/>
    <cellStyle name="40% - アクセント 4 25" xfId="261"/>
    <cellStyle name="40% - アクセント 4 26" xfId="262"/>
    <cellStyle name="40% - アクセント 4 27" xfId="263"/>
    <cellStyle name="40% - アクセント 4 3" xfId="264"/>
    <cellStyle name="40% - アクセント 4 4" xfId="265"/>
    <cellStyle name="40% - アクセント 4 5" xfId="266"/>
    <cellStyle name="40% - アクセント 4 6" xfId="267"/>
    <cellStyle name="40% - アクセント 4 7" xfId="268"/>
    <cellStyle name="40% - アクセント 4 8" xfId="269"/>
    <cellStyle name="40% - アクセント 4 9" xfId="270"/>
    <cellStyle name="40% - アクセント 5 10" xfId="271"/>
    <cellStyle name="40% - アクセント 5 11" xfId="272"/>
    <cellStyle name="40% - アクセント 5 12" xfId="273"/>
    <cellStyle name="40% - アクセント 5 13" xfId="274"/>
    <cellStyle name="40% - アクセント 5 14" xfId="275"/>
    <cellStyle name="40% - アクセント 5 15" xfId="276"/>
    <cellStyle name="40% - アクセント 5 16" xfId="277"/>
    <cellStyle name="40% - アクセント 5 17" xfId="278"/>
    <cellStyle name="40% - アクセント 5 18" xfId="279"/>
    <cellStyle name="40% - アクセント 5 19" xfId="280"/>
    <cellStyle name="40% - アクセント 5 2" xfId="281"/>
    <cellStyle name="40% - アクセント 5 2 2" xfId="282"/>
    <cellStyle name="40% - アクセント 5 20" xfId="283"/>
    <cellStyle name="40% - アクセント 5 21" xfId="284"/>
    <cellStyle name="40% - アクセント 5 22" xfId="285"/>
    <cellStyle name="40% - アクセント 5 23" xfId="286"/>
    <cellStyle name="40% - アクセント 5 24" xfId="287"/>
    <cellStyle name="40% - アクセント 5 25" xfId="288"/>
    <cellStyle name="40% - アクセント 5 26" xfId="289"/>
    <cellStyle name="40% - アクセント 5 27" xfId="290"/>
    <cellStyle name="40% - アクセント 5 3" xfId="291"/>
    <cellStyle name="40% - アクセント 5 4" xfId="292"/>
    <cellStyle name="40% - アクセント 5 5" xfId="293"/>
    <cellStyle name="40% - アクセント 5 6" xfId="294"/>
    <cellStyle name="40% - アクセント 5 7" xfId="295"/>
    <cellStyle name="40% - アクセント 5 8" xfId="296"/>
    <cellStyle name="40% - アクセント 5 9" xfId="297"/>
    <cellStyle name="40% - アクセント 6 10" xfId="298"/>
    <cellStyle name="40% - アクセント 6 11" xfId="299"/>
    <cellStyle name="40% - アクセント 6 12" xfId="300"/>
    <cellStyle name="40% - アクセント 6 13" xfId="301"/>
    <cellStyle name="40% - アクセント 6 14" xfId="302"/>
    <cellStyle name="40% - アクセント 6 15" xfId="303"/>
    <cellStyle name="40% - アクセント 6 16" xfId="304"/>
    <cellStyle name="40% - アクセント 6 17" xfId="305"/>
    <cellStyle name="40% - アクセント 6 18" xfId="306"/>
    <cellStyle name="40% - アクセント 6 19" xfId="307"/>
    <cellStyle name="40% - アクセント 6 2" xfId="308"/>
    <cellStyle name="40% - アクセント 6 2 2" xfId="309"/>
    <cellStyle name="40% - アクセント 6 20" xfId="310"/>
    <cellStyle name="40% - アクセント 6 21" xfId="311"/>
    <cellStyle name="40% - アクセント 6 22" xfId="312"/>
    <cellStyle name="40% - アクセント 6 23" xfId="313"/>
    <cellStyle name="40% - アクセント 6 24" xfId="314"/>
    <cellStyle name="40% - アクセント 6 25" xfId="315"/>
    <cellStyle name="40% - アクセント 6 26" xfId="316"/>
    <cellStyle name="40% - アクセント 6 27" xfId="317"/>
    <cellStyle name="40% - アクセント 6 3" xfId="318"/>
    <cellStyle name="40% - アクセント 6 4" xfId="319"/>
    <cellStyle name="40% - アクセント 6 5" xfId="320"/>
    <cellStyle name="40% - アクセント 6 6" xfId="321"/>
    <cellStyle name="40% - アクセント 6 7" xfId="322"/>
    <cellStyle name="40% - アクセント 6 8" xfId="323"/>
    <cellStyle name="40% - アクセント 6 9" xfId="324"/>
    <cellStyle name="60% - アクセント 1 10" xfId="325"/>
    <cellStyle name="60% - アクセント 1 11" xfId="326"/>
    <cellStyle name="60% - アクセント 1 12" xfId="327"/>
    <cellStyle name="60% - アクセント 1 13" xfId="328"/>
    <cellStyle name="60% - アクセント 1 14" xfId="329"/>
    <cellStyle name="60% - アクセント 1 15" xfId="330"/>
    <cellStyle name="60% - アクセント 1 16" xfId="331"/>
    <cellStyle name="60% - アクセント 1 17" xfId="332"/>
    <cellStyle name="60% - アクセント 1 18" xfId="333"/>
    <cellStyle name="60% - アクセント 1 19" xfId="334"/>
    <cellStyle name="60% - アクセント 1 2" xfId="335"/>
    <cellStyle name="60% - アクセント 1 2 2" xfId="336"/>
    <cellStyle name="60% - アクセント 1 20" xfId="337"/>
    <cellStyle name="60% - アクセント 1 21" xfId="338"/>
    <cellStyle name="60% - アクセント 1 22" xfId="339"/>
    <cellStyle name="60% - アクセント 1 23" xfId="340"/>
    <cellStyle name="60% - アクセント 1 24" xfId="341"/>
    <cellStyle name="60% - アクセント 1 25" xfId="342"/>
    <cellStyle name="60% - アクセント 1 26" xfId="343"/>
    <cellStyle name="60% - アクセント 1 27" xfId="344"/>
    <cellStyle name="60% - アクセント 1 3" xfId="345"/>
    <cellStyle name="60% - アクセント 1 4" xfId="346"/>
    <cellStyle name="60% - アクセント 1 5" xfId="347"/>
    <cellStyle name="60% - アクセント 1 6" xfId="348"/>
    <cellStyle name="60% - アクセント 1 7" xfId="349"/>
    <cellStyle name="60% - アクセント 1 8" xfId="350"/>
    <cellStyle name="60% - アクセント 1 9" xfId="351"/>
    <cellStyle name="60% - アクセント 2 10" xfId="352"/>
    <cellStyle name="60% - アクセント 2 11" xfId="353"/>
    <cellStyle name="60% - アクセント 2 12" xfId="354"/>
    <cellStyle name="60% - アクセント 2 13" xfId="355"/>
    <cellStyle name="60% - アクセント 2 14" xfId="356"/>
    <cellStyle name="60% - アクセント 2 15" xfId="357"/>
    <cellStyle name="60% - アクセント 2 16" xfId="358"/>
    <cellStyle name="60% - アクセント 2 17" xfId="359"/>
    <cellStyle name="60% - アクセント 2 18" xfId="360"/>
    <cellStyle name="60% - アクセント 2 19" xfId="361"/>
    <cellStyle name="60% - アクセント 2 2" xfId="362"/>
    <cellStyle name="60% - アクセント 2 2 2" xfId="363"/>
    <cellStyle name="60% - アクセント 2 20" xfId="364"/>
    <cellStyle name="60% - アクセント 2 21" xfId="365"/>
    <cellStyle name="60% - アクセント 2 22" xfId="366"/>
    <cellStyle name="60% - アクセント 2 23" xfId="367"/>
    <cellStyle name="60% - アクセント 2 24" xfId="368"/>
    <cellStyle name="60% - アクセント 2 25" xfId="369"/>
    <cellStyle name="60% - アクセント 2 26" xfId="370"/>
    <cellStyle name="60% - アクセント 2 27" xfId="371"/>
    <cellStyle name="60% - アクセント 2 3" xfId="372"/>
    <cellStyle name="60% - アクセント 2 4" xfId="373"/>
    <cellStyle name="60% - アクセント 2 5" xfId="374"/>
    <cellStyle name="60% - アクセント 2 6" xfId="375"/>
    <cellStyle name="60% - アクセント 2 7" xfId="376"/>
    <cellStyle name="60% - アクセント 2 8" xfId="377"/>
    <cellStyle name="60% - アクセント 2 9" xfId="378"/>
    <cellStyle name="60% - アクセント 3 10" xfId="379"/>
    <cellStyle name="60% - アクセント 3 11" xfId="380"/>
    <cellStyle name="60% - アクセント 3 12" xfId="381"/>
    <cellStyle name="60% - アクセント 3 13" xfId="382"/>
    <cellStyle name="60% - アクセント 3 14" xfId="383"/>
    <cellStyle name="60% - アクセント 3 15" xfId="384"/>
    <cellStyle name="60% - アクセント 3 16" xfId="385"/>
    <cellStyle name="60% - アクセント 3 17" xfId="386"/>
    <cellStyle name="60% - アクセント 3 18" xfId="387"/>
    <cellStyle name="60% - アクセント 3 19" xfId="388"/>
    <cellStyle name="60% - アクセント 3 2" xfId="389"/>
    <cellStyle name="60% - アクセント 3 2 2" xfId="390"/>
    <cellStyle name="60% - アクセント 3 20" xfId="391"/>
    <cellStyle name="60% - アクセント 3 21" xfId="392"/>
    <cellStyle name="60% - アクセント 3 22" xfId="393"/>
    <cellStyle name="60% - アクセント 3 23" xfId="394"/>
    <cellStyle name="60% - アクセント 3 24" xfId="395"/>
    <cellStyle name="60% - アクセント 3 25" xfId="396"/>
    <cellStyle name="60% - アクセント 3 26" xfId="397"/>
    <cellStyle name="60% - アクセント 3 27" xfId="398"/>
    <cellStyle name="60% - アクセント 3 3" xfId="399"/>
    <cellStyle name="60% - アクセント 3 4" xfId="400"/>
    <cellStyle name="60% - アクセント 3 5" xfId="401"/>
    <cellStyle name="60% - アクセント 3 6" xfId="402"/>
    <cellStyle name="60% - アクセント 3 7" xfId="403"/>
    <cellStyle name="60% - アクセント 3 8" xfId="404"/>
    <cellStyle name="60% - アクセント 3 9" xfId="405"/>
    <cellStyle name="60% - アクセント 4 10" xfId="406"/>
    <cellStyle name="60% - アクセント 4 11" xfId="407"/>
    <cellStyle name="60% - アクセント 4 12" xfId="408"/>
    <cellStyle name="60% - アクセント 4 13" xfId="409"/>
    <cellStyle name="60% - アクセント 4 14" xfId="410"/>
    <cellStyle name="60% - アクセント 4 15" xfId="411"/>
    <cellStyle name="60% - アクセント 4 16" xfId="412"/>
    <cellStyle name="60% - アクセント 4 17" xfId="413"/>
    <cellStyle name="60% - アクセント 4 18" xfId="414"/>
    <cellStyle name="60% - アクセント 4 19" xfId="415"/>
    <cellStyle name="60% - アクセント 4 2" xfId="416"/>
    <cellStyle name="60% - アクセント 4 2 2" xfId="417"/>
    <cellStyle name="60% - アクセント 4 20" xfId="418"/>
    <cellStyle name="60% - アクセント 4 21" xfId="419"/>
    <cellStyle name="60% - アクセント 4 22" xfId="420"/>
    <cellStyle name="60% - アクセント 4 23" xfId="421"/>
    <cellStyle name="60% - アクセント 4 24" xfId="422"/>
    <cellStyle name="60% - アクセント 4 25" xfId="423"/>
    <cellStyle name="60% - アクセント 4 26" xfId="424"/>
    <cellStyle name="60% - アクセント 4 27" xfId="425"/>
    <cellStyle name="60% - アクセント 4 3" xfId="426"/>
    <cellStyle name="60% - アクセント 4 4" xfId="427"/>
    <cellStyle name="60% - アクセント 4 5" xfId="428"/>
    <cellStyle name="60% - アクセント 4 6" xfId="429"/>
    <cellStyle name="60% - アクセント 4 7" xfId="430"/>
    <cellStyle name="60% - アクセント 4 8" xfId="431"/>
    <cellStyle name="60% - アクセント 4 9" xfId="432"/>
    <cellStyle name="60% - アクセント 5 10" xfId="433"/>
    <cellStyle name="60% - アクセント 5 11" xfId="434"/>
    <cellStyle name="60% - アクセント 5 12" xfId="435"/>
    <cellStyle name="60% - アクセント 5 13" xfId="436"/>
    <cellStyle name="60% - アクセント 5 14" xfId="437"/>
    <cellStyle name="60% - アクセント 5 15" xfId="438"/>
    <cellStyle name="60% - アクセント 5 16" xfId="439"/>
    <cellStyle name="60% - アクセント 5 17" xfId="440"/>
    <cellStyle name="60% - アクセント 5 18" xfId="441"/>
    <cellStyle name="60% - アクセント 5 19" xfId="442"/>
    <cellStyle name="60% - アクセント 5 2" xfId="443"/>
    <cellStyle name="60% - アクセント 5 2 2" xfId="444"/>
    <cellStyle name="60% - アクセント 5 20" xfId="445"/>
    <cellStyle name="60% - アクセント 5 21" xfId="446"/>
    <cellStyle name="60% - アクセント 5 22" xfId="447"/>
    <cellStyle name="60% - アクセント 5 23" xfId="448"/>
    <cellStyle name="60% - アクセント 5 24" xfId="449"/>
    <cellStyle name="60% - アクセント 5 25" xfId="450"/>
    <cellStyle name="60% - アクセント 5 26" xfId="451"/>
    <cellStyle name="60% - アクセント 5 27" xfId="452"/>
    <cellStyle name="60% - アクセント 5 3" xfId="453"/>
    <cellStyle name="60% - アクセント 5 4" xfId="454"/>
    <cellStyle name="60% - アクセント 5 5" xfId="455"/>
    <cellStyle name="60% - アクセント 5 6" xfId="456"/>
    <cellStyle name="60% - アクセント 5 7" xfId="457"/>
    <cellStyle name="60% - アクセント 5 8" xfId="458"/>
    <cellStyle name="60% - アクセント 5 9" xfId="459"/>
    <cellStyle name="60% - アクセント 6 10" xfId="460"/>
    <cellStyle name="60% - アクセント 6 11" xfId="461"/>
    <cellStyle name="60% - アクセント 6 12" xfId="462"/>
    <cellStyle name="60% - アクセント 6 13" xfId="463"/>
    <cellStyle name="60% - アクセント 6 14" xfId="464"/>
    <cellStyle name="60% - アクセント 6 15" xfId="465"/>
    <cellStyle name="60% - アクセント 6 16" xfId="466"/>
    <cellStyle name="60% - アクセント 6 17" xfId="467"/>
    <cellStyle name="60% - アクセント 6 18" xfId="468"/>
    <cellStyle name="60% - アクセント 6 19" xfId="469"/>
    <cellStyle name="60% - アクセント 6 2" xfId="470"/>
    <cellStyle name="60% - アクセント 6 2 2" xfId="471"/>
    <cellStyle name="60% - アクセント 6 20" xfId="472"/>
    <cellStyle name="60% - アクセント 6 21" xfId="473"/>
    <cellStyle name="60% - アクセント 6 22" xfId="474"/>
    <cellStyle name="60% - アクセント 6 23" xfId="475"/>
    <cellStyle name="60% - アクセント 6 24" xfId="476"/>
    <cellStyle name="60% - アクセント 6 25" xfId="477"/>
    <cellStyle name="60% - アクセント 6 26" xfId="478"/>
    <cellStyle name="60% - アクセント 6 27" xfId="479"/>
    <cellStyle name="60% - アクセント 6 3" xfId="480"/>
    <cellStyle name="60% - アクセント 6 4" xfId="481"/>
    <cellStyle name="60% - アクセント 6 5" xfId="482"/>
    <cellStyle name="60% - アクセント 6 6" xfId="483"/>
    <cellStyle name="60% - アクセント 6 7" xfId="484"/>
    <cellStyle name="60% - アクセント 6 8" xfId="485"/>
    <cellStyle name="60% - アクセント 6 9" xfId="486"/>
    <cellStyle name="Calc Currency (0)" xfId="487"/>
    <cellStyle name="COMP定番表書式" xfId="488"/>
    <cellStyle name="Header1" xfId="489"/>
    <cellStyle name="Header2" xfId="490"/>
    <cellStyle name="Normal_#18-Internet" xfId="491"/>
    <cellStyle name="アクセント 1 10" xfId="492"/>
    <cellStyle name="アクセント 1 11" xfId="493"/>
    <cellStyle name="アクセント 1 12" xfId="494"/>
    <cellStyle name="アクセント 1 13" xfId="495"/>
    <cellStyle name="アクセント 1 14" xfId="496"/>
    <cellStyle name="アクセント 1 15" xfId="497"/>
    <cellStyle name="アクセント 1 16" xfId="498"/>
    <cellStyle name="アクセント 1 17" xfId="499"/>
    <cellStyle name="アクセント 1 18" xfId="500"/>
    <cellStyle name="アクセント 1 19" xfId="501"/>
    <cellStyle name="アクセント 1 2" xfId="502"/>
    <cellStyle name="アクセント 1 2 2" xfId="503"/>
    <cellStyle name="アクセント 1 20" xfId="504"/>
    <cellStyle name="アクセント 1 21" xfId="505"/>
    <cellStyle name="アクセント 1 22" xfId="506"/>
    <cellStyle name="アクセント 1 23" xfId="507"/>
    <cellStyle name="アクセント 1 24" xfId="508"/>
    <cellStyle name="アクセント 1 25" xfId="509"/>
    <cellStyle name="アクセント 1 26" xfId="510"/>
    <cellStyle name="アクセント 1 27" xfId="511"/>
    <cellStyle name="アクセント 1 3" xfId="512"/>
    <cellStyle name="アクセント 1 4" xfId="513"/>
    <cellStyle name="アクセント 1 5" xfId="514"/>
    <cellStyle name="アクセント 1 6" xfId="515"/>
    <cellStyle name="アクセント 1 7" xfId="516"/>
    <cellStyle name="アクセント 1 8" xfId="517"/>
    <cellStyle name="アクセント 1 9" xfId="518"/>
    <cellStyle name="アクセント 2 10" xfId="519"/>
    <cellStyle name="アクセント 2 11" xfId="520"/>
    <cellStyle name="アクセント 2 12" xfId="521"/>
    <cellStyle name="アクセント 2 13" xfId="522"/>
    <cellStyle name="アクセント 2 14" xfId="523"/>
    <cellStyle name="アクセント 2 15" xfId="524"/>
    <cellStyle name="アクセント 2 16" xfId="525"/>
    <cellStyle name="アクセント 2 17" xfId="526"/>
    <cellStyle name="アクセント 2 18" xfId="527"/>
    <cellStyle name="アクセント 2 19" xfId="528"/>
    <cellStyle name="アクセント 2 2" xfId="529"/>
    <cellStyle name="アクセント 2 2 2" xfId="530"/>
    <cellStyle name="アクセント 2 20" xfId="531"/>
    <cellStyle name="アクセント 2 21" xfId="532"/>
    <cellStyle name="アクセント 2 22" xfId="533"/>
    <cellStyle name="アクセント 2 23" xfId="534"/>
    <cellStyle name="アクセント 2 24" xfId="535"/>
    <cellStyle name="アクセント 2 25" xfId="536"/>
    <cellStyle name="アクセント 2 26" xfId="537"/>
    <cellStyle name="アクセント 2 27" xfId="538"/>
    <cellStyle name="アクセント 2 3" xfId="539"/>
    <cellStyle name="アクセント 2 4" xfId="540"/>
    <cellStyle name="アクセント 2 5" xfId="541"/>
    <cellStyle name="アクセント 2 6" xfId="542"/>
    <cellStyle name="アクセント 2 7" xfId="543"/>
    <cellStyle name="アクセント 2 8" xfId="544"/>
    <cellStyle name="アクセント 2 9" xfId="545"/>
    <cellStyle name="アクセント 3 10" xfId="546"/>
    <cellStyle name="アクセント 3 11" xfId="547"/>
    <cellStyle name="アクセント 3 12" xfId="548"/>
    <cellStyle name="アクセント 3 13" xfId="549"/>
    <cellStyle name="アクセント 3 14" xfId="550"/>
    <cellStyle name="アクセント 3 15" xfId="551"/>
    <cellStyle name="アクセント 3 16" xfId="552"/>
    <cellStyle name="アクセント 3 17" xfId="553"/>
    <cellStyle name="アクセント 3 18" xfId="554"/>
    <cellStyle name="アクセント 3 19" xfId="555"/>
    <cellStyle name="アクセント 3 2" xfId="556"/>
    <cellStyle name="アクセント 3 2 2" xfId="557"/>
    <cellStyle name="アクセント 3 20" xfId="558"/>
    <cellStyle name="アクセント 3 21" xfId="559"/>
    <cellStyle name="アクセント 3 22" xfId="560"/>
    <cellStyle name="アクセント 3 23" xfId="561"/>
    <cellStyle name="アクセント 3 24" xfId="562"/>
    <cellStyle name="アクセント 3 25" xfId="563"/>
    <cellStyle name="アクセント 3 26" xfId="564"/>
    <cellStyle name="アクセント 3 27" xfId="565"/>
    <cellStyle name="アクセント 3 3" xfId="566"/>
    <cellStyle name="アクセント 3 4" xfId="567"/>
    <cellStyle name="アクセント 3 5" xfId="568"/>
    <cellStyle name="アクセント 3 6" xfId="569"/>
    <cellStyle name="アクセント 3 7" xfId="570"/>
    <cellStyle name="アクセント 3 8" xfId="571"/>
    <cellStyle name="アクセント 3 9" xfId="572"/>
    <cellStyle name="アクセント 4 10" xfId="573"/>
    <cellStyle name="アクセント 4 11" xfId="574"/>
    <cellStyle name="アクセント 4 12" xfId="575"/>
    <cellStyle name="アクセント 4 13" xfId="576"/>
    <cellStyle name="アクセント 4 14" xfId="577"/>
    <cellStyle name="アクセント 4 15" xfId="578"/>
    <cellStyle name="アクセント 4 16" xfId="579"/>
    <cellStyle name="アクセント 4 17" xfId="580"/>
    <cellStyle name="アクセント 4 18" xfId="581"/>
    <cellStyle name="アクセント 4 19" xfId="582"/>
    <cellStyle name="アクセント 4 2" xfId="583"/>
    <cellStyle name="アクセント 4 2 2" xfId="584"/>
    <cellStyle name="アクセント 4 20" xfId="585"/>
    <cellStyle name="アクセント 4 21" xfId="586"/>
    <cellStyle name="アクセント 4 22" xfId="587"/>
    <cellStyle name="アクセント 4 23" xfId="588"/>
    <cellStyle name="アクセント 4 24" xfId="589"/>
    <cellStyle name="アクセント 4 25" xfId="590"/>
    <cellStyle name="アクセント 4 26" xfId="591"/>
    <cellStyle name="アクセント 4 27" xfId="592"/>
    <cellStyle name="アクセント 4 3" xfId="593"/>
    <cellStyle name="アクセント 4 4" xfId="594"/>
    <cellStyle name="アクセント 4 5" xfId="595"/>
    <cellStyle name="アクセント 4 6" xfId="596"/>
    <cellStyle name="アクセント 4 7" xfId="597"/>
    <cellStyle name="アクセント 4 8" xfId="598"/>
    <cellStyle name="アクセント 4 9" xfId="599"/>
    <cellStyle name="アクセント 5 10" xfId="600"/>
    <cellStyle name="アクセント 5 11" xfId="601"/>
    <cellStyle name="アクセント 5 12" xfId="602"/>
    <cellStyle name="アクセント 5 13" xfId="603"/>
    <cellStyle name="アクセント 5 14" xfId="604"/>
    <cellStyle name="アクセント 5 15" xfId="605"/>
    <cellStyle name="アクセント 5 16" xfId="606"/>
    <cellStyle name="アクセント 5 17" xfId="607"/>
    <cellStyle name="アクセント 5 18" xfId="608"/>
    <cellStyle name="アクセント 5 19" xfId="609"/>
    <cellStyle name="アクセント 5 2" xfId="610"/>
    <cellStyle name="アクセント 5 2 2" xfId="611"/>
    <cellStyle name="アクセント 5 20" xfId="612"/>
    <cellStyle name="アクセント 5 21" xfId="613"/>
    <cellStyle name="アクセント 5 22" xfId="614"/>
    <cellStyle name="アクセント 5 23" xfId="615"/>
    <cellStyle name="アクセント 5 24" xfId="616"/>
    <cellStyle name="アクセント 5 25" xfId="617"/>
    <cellStyle name="アクセント 5 26" xfId="618"/>
    <cellStyle name="アクセント 5 27" xfId="619"/>
    <cellStyle name="アクセント 5 3" xfId="620"/>
    <cellStyle name="アクセント 5 4" xfId="621"/>
    <cellStyle name="アクセント 5 5" xfId="622"/>
    <cellStyle name="アクセント 5 6" xfId="623"/>
    <cellStyle name="アクセント 5 7" xfId="624"/>
    <cellStyle name="アクセント 5 8" xfId="625"/>
    <cellStyle name="アクセント 5 9" xfId="626"/>
    <cellStyle name="アクセント 6 10" xfId="627"/>
    <cellStyle name="アクセント 6 11" xfId="628"/>
    <cellStyle name="アクセント 6 12" xfId="629"/>
    <cellStyle name="アクセント 6 13" xfId="630"/>
    <cellStyle name="アクセント 6 14" xfId="631"/>
    <cellStyle name="アクセント 6 15" xfId="632"/>
    <cellStyle name="アクセント 6 16" xfId="633"/>
    <cellStyle name="アクセント 6 17" xfId="634"/>
    <cellStyle name="アクセント 6 18" xfId="635"/>
    <cellStyle name="アクセント 6 19" xfId="636"/>
    <cellStyle name="アクセント 6 2" xfId="637"/>
    <cellStyle name="アクセント 6 2 2" xfId="638"/>
    <cellStyle name="アクセント 6 20" xfId="639"/>
    <cellStyle name="アクセント 6 21" xfId="640"/>
    <cellStyle name="アクセント 6 22" xfId="641"/>
    <cellStyle name="アクセント 6 23" xfId="642"/>
    <cellStyle name="アクセント 6 24" xfId="643"/>
    <cellStyle name="アクセント 6 25" xfId="644"/>
    <cellStyle name="アクセント 6 26" xfId="645"/>
    <cellStyle name="アクセント 6 27" xfId="646"/>
    <cellStyle name="アクセント 6 3" xfId="647"/>
    <cellStyle name="アクセント 6 4" xfId="648"/>
    <cellStyle name="アクセント 6 5" xfId="649"/>
    <cellStyle name="アクセント 6 6" xfId="650"/>
    <cellStyle name="アクセント 6 7" xfId="651"/>
    <cellStyle name="アクセント 6 8" xfId="652"/>
    <cellStyle name="アクセント 6 9" xfId="653"/>
    <cellStyle name="タイトル 10" xfId="654"/>
    <cellStyle name="タイトル 11" xfId="655"/>
    <cellStyle name="タイトル 12" xfId="656"/>
    <cellStyle name="タイトル 13" xfId="657"/>
    <cellStyle name="タイトル 14" xfId="658"/>
    <cellStyle name="タイトル 15" xfId="659"/>
    <cellStyle name="タイトル 16" xfId="660"/>
    <cellStyle name="タイトル 17" xfId="661"/>
    <cellStyle name="タイトル 18" xfId="662"/>
    <cellStyle name="タイトル 19" xfId="663"/>
    <cellStyle name="タイトル 2" xfId="664"/>
    <cellStyle name="タイトル 2 2" xfId="665"/>
    <cellStyle name="タイトル 20" xfId="666"/>
    <cellStyle name="タイトル 21" xfId="667"/>
    <cellStyle name="タイトル 22" xfId="668"/>
    <cellStyle name="タイトル 23" xfId="669"/>
    <cellStyle name="タイトル 24" xfId="670"/>
    <cellStyle name="タイトル 25" xfId="671"/>
    <cellStyle name="タイトル 26" xfId="672"/>
    <cellStyle name="タイトル 27" xfId="673"/>
    <cellStyle name="タイトル 3" xfId="674"/>
    <cellStyle name="タイトル 4" xfId="675"/>
    <cellStyle name="タイトル 5" xfId="676"/>
    <cellStyle name="タイトル 6" xfId="677"/>
    <cellStyle name="タイトル 7" xfId="678"/>
    <cellStyle name="タイトル 8" xfId="679"/>
    <cellStyle name="タイトル 9" xfId="680"/>
    <cellStyle name="チェック セル 10" xfId="681"/>
    <cellStyle name="チェック セル 11" xfId="682"/>
    <cellStyle name="チェック セル 12" xfId="683"/>
    <cellStyle name="チェック セル 13" xfId="684"/>
    <cellStyle name="チェック セル 14" xfId="685"/>
    <cellStyle name="チェック セル 15" xfId="686"/>
    <cellStyle name="チェック セル 16" xfId="687"/>
    <cellStyle name="チェック セル 17" xfId="688"/>
    <cellStyle name="チェック セル 18" xfId="689"/>
    <cellStyle name="チェック セル 19" xfId="690"/>
    <cellStyle name="チェック セル 2" xfId="691"/>
    <cellStyle name="チェック セル 2 2" xfId="692"/>
    <cellStyle name="チェック セル 20" xfId="693"/>
    <cellStyle name="チェック セル 21" xfId="694"/>
    <cellStyle name="チェック セル 22" xfId="695"/>
    <cellStyle name="チェック セル 23" xfId="696"/>
    <cellStyle name="チェック セル 24" xfId="697"/>
    <cellStyle name="チェック セル 25" xfId="698"/>
    <cellStyle name="チェック セル 26" xfId="699"/>
    <cellStyle name="チェック セル 27" xfId="700"/>
    <cellStyle name="チェック セル 3" xfId="701"/>
    <cellStyle name="チェック セル 4" xfId="702"/>
    <cellStyle name="チェック セル 5" xfId="703"/>
    <cellStyle name="チェック セル 6" xfId="704"/>
    <cellStyle name="チェック セル 7" xfId="705"/>
    <cellStyle name="チェック セル 8" xfId="706"/>
    <cellStyle name="チェック セル 9" xfId="707"/>
    <cellStyle name="どちらでもない 10" xfId="708"/>
    <cellStyle name="どちらでもない 11" xfId="709"/>
    <cellStyle name="どちらでもない 12" xfId="710"/>
    <cellStyle name="どちらでもない 13" xfId="711"/>
    <cellStyle name="どちらでもない 14" xfId="712"/>
    <cellStyle name="どちらでもない 15" xfId="713"/>
    <cellStyle name="どちらでもない 16" xfId="714"/>
    <cellStyle name="どちらでもない 17" xfId="715"/>
    <cellStyle name="どちらでもない 18" xfId="716"/>
    <cellStyle name="どちらでもない 19" xfId="717"/>
    <cellStyle name="どちらでもない 2" xfId="718"/>
    <cellStyle name="どちらでもない 2 2" xfId="719"/>
    <cellStyle name="どちらでもない 20" xfId="720"/>
    <cellStyle name="どちらでもない 21" xfId="721"/>
    <cellStyle name="どちらでもない 22" xfId="722"/>
    <cellStyle name="どちらでもない 23" xfId="723"/>
    <cellStyle name="どちらでもない 24" xfId="724"/>
    <cellStyle name="どちらでもない 25" xfId="725"/>
    <cellStyle name="どちらでもない 26" xfId="726"/>
    <cellStyle name="どちらでもない 27" xfId="727"/>
    <cellStyle name="どちらでもない 3" xfId="728"/>
    <cellStyle name="どちらでもない 4" xfId="729"/>
    <cellStyle name="どちらでもない 5" xfId="730"/>
    <cellStyle name="どちらでもない 6" xfId="731"/>
    <cellStyle name="どちらでもない 7" xfId="732"/>
    <cellStyle name="どちらでもない 8" xfId="733"/>
    <cellStyle name="どちらでもない 9" xfId="734"/>
    <cellStyle name="ハイパーリンク" xfId="735" builtinId="8"/>
    <cellStyle name="メモ 10" xfId="736"/>
    <cellStyle name="メモ 11" xfId="737"/>
    <cellStyle name="メモ 12" xfId="738"/>
    <cellStyle name="メモ 13" xfId="739"/>
    <cellStyle name="メモ 14" xfId="740"/>
    <cellStyle name="メモ 15" xfId="741"/>
    <cellStyle name="メモ 16" xfId="742"/>
    <cellStyle name="メモ 17" xfId="743"/>
    <cellStyle name="メモ 18" xfId="744"/>
    <cellStyle name="メモ 19" xfId="745"/>
    <cellStyle name="メモ 2" xfId="746"/>
    <cellStyle name="メモ 2 2" xfId="747"/>
    <cellStyle name="メモ 2 3" xfId="748"/>
    <cellStyle name="メモ 2 4" xfId="749"/>
    <cellStyle name="メモ 20" xfId="750"/>
    <cellStyle name="メモ 21" xfId="751"/>
    <cellStyle name="メモ 22" xfId="752"/>
    <cellStyle name="メモ 23" xfId="753"/>
    <cellStyle name="メモ 24" xfId="754"/>
    <cellStyle name="メモ 25" xfId="755"/>
    <cellStyle name="メモ 26" xfId="756"/>
    <cellStyle name="メモ 27" xfId="757"/>
    <cellStyle name="メモ 3" xfId="758"/>
    <cellStyle name="メモ 4" xfId="759"/>
    <cellStyle name="メモ 5" xfId="760"/>
    <cellStyle name="メモ 6" xfId="761"/>
    <cellStyle name="メモ 7" xfId="762"/>
    <cellStyle name="メモ 8" xfId="763"/>
    <cellStyle name="メモ 9" xfId="764"/>
    <cellStyle name="リンク セル 10" xfId="765"/>
    <cellStyle name="リンク セル 11" xfId="766"/>
    <cellStyle name="リンク セル 12" xfId="767"/>
    <cellStyle name="リンク セル 13" xfId="768"/>
    <cellStyle name="リンク セル 14" xfId="769"/>
    <cellStyle name="リンク セル 15" xfId="770"/>
    <cellStyle name="リンク セル 16" xfId="771"/>
    <cellStyle name="リンク セル 17" xfId="772"/>
    <cellStyle name="リンク セル 18" xfId="773"/>
    <cellStyle name="リンク セル 19" xfId="774"/>
    <cellStyle name="リンク セル 2" xfId="775"/>
    <cellStyle name="リンク セル 2 2" xfId="776"/>
    <cellStyle name="リンク セル 20" xfId="777"/>
    <cellStyle name="リンク セル 21" xfId="778"/>
    <cellStyle name="リンク セル 22" xfId="779"/>
    <cellStyle name="リンク セル 23" xfId="780"/>
    <cellStyle name="リンク セル 24" xfId="781"/>
    <cellStyle name="リンク セル 25" xfId="782"/>
    <cellStyle name="リンク セル 26" xfId="783"/>
    <cellStyle name="リンク セル 27" xfId="784"/>
    <cellStyle name="リンク セル 3" xfId="785"/>
    <cellStyle name="リンク セル 4" xfId="786"/>
    <cellStyle name="リンク セル 5" xfId="787"/>
    <cellStyle name="リンク セル 6" xfId="788"/>
    <cellStyle name="リンク セル 7" xfId="789"/>
    <cellStyle name="リンク セル 8" xfId="790"/>
    <cellStyle name="リンク セル 9" xfId="791"/>
    <cellStyle name="悪い 10" xfId="792"/>
    <cellStyle name="悪い 11" xfId="793"/>
    <cellStyle name="悪い 12" xfId="794"/>
    <cellStyle name="悪い 13" xfId="795"/>
    <cellStyle name="悪い 14" xfId="796"/>
    <cellStyle name="悪い 15" xfId="797"/>
    <cellStyle name="悪い 16" xfId="798"/>
    <cellStyle name="悪い 17" xfId="799"/>
    <cellStyle name="悪い 18" xfId="800"/>
    <cellStyle name="悪い 19" xfId="801"/>
    <cellStyle name="悪い 2" xfId="802"/>
    <cellStyle name="悪い 2 2" xfId="803"/>
    <cellStyle name="悪い 20" xfId="804"/>
    <cellStyle name="悪い 21" xfId="805"/>
    <cellStyle name="悪い 22" xfId="806"/>
    <cellStyle name="悪い 23" xfId="807"/>
    <cellStyle name="悪い 24" xfId="808"/>
    <cellStyle name="悪い 25" xfId="809"/>
    <cellStyle name="悪い 26" xfId="810"/>
    <cellStyle name="悪い 27" xfId="811"/>
    <cellStyle name="悪い 3" xfId="812"/>
    <cellStyle name="悪い 4" xfId="813"/>
    <cellStyle name="悪い 5" xfId="814"/>
    <cellStyle name="悪い 6" xfId="815"/>
    <cellStyle name="悪い 7" xfId="816"/>
    <cellStyle name="悪い 8" xfId="817"/>
    <cellStyle name="悪い 9" xfId="818"/>
    <cellStyle name="計算 10" xfId="819"/>
    <cellStyle name="計算 11" xfId="820"/>
    <cellStyle name="計算 12" xfId="821"/>
    <cellStyle name="計算 13" xfId="822"/>
    <cellStyle name="計算 14" xfId="823"/>
    <cellStyle name="計算 15" xfId="824"/>
    <cellStyle name="計算 16" xfId="825"/>
    <cellStyle name="計算 17" xfId="826"/>
    <cellStyle name="計算 18" xfId="827"/>
    <cellStyle name="計算 19" xfId="828"/>
    <cellStyle name="計算 2" xfId="829"/>
    <cellStyle name="計算 2 2" xfId="830"/>
    <cellStyle name="計算 20" xfId="831"/>
    <cellStyle name="計算 21" xfId="832"/>
    <cellStyle name="計算 22" xfId="833"/>
    <cellStyle name="計算 23" xfId="834"/>
    <cellStyle name="計算 24" xfId="835"/>
    <cellStyle name="計算 25" xfId="836"/>
    <cellStyle name="計算 26" xfId="837"/>
    <cellStyle name="計算 27" xfId="838"/>
    <cellStyle name="計算 3" xfId="839"/>
    <cellStyle name="計算 4" xfId="840"/>
    <cellStyle name="計算 5" xfId="841"/>
    <cellStyle name="計算 6" xfId="842"/>
    <cellStyle name="計算 7" xfId="843"/>
    <cellStyle name="計算 8" xfId="844"/>
    <cellStyle name="計算 9" xfId="845"/>
    <cellStyle name="警告文 10" xfId="846"/>
    <cellStyle name="警告文 11" xfId="847"/>
    <cellStyle name="警告文 12" xfId="848"/>
    <cellStyle name="警告文 13" xfId="849"/>
    <cellStyle name="警告文 14" xfId="850"/>
    <cellStyle name="警告文 15" xfId="851"/>
    <cellStyle name="警告文 16" xfId="852"/>
    <cellStyle name="警告文 17" xfId="853"/>
    <cellStyle name="警告文 18" xfId="854"/>
    <cellStyle name="警告文 19" xfId="855"/>
    <cellStyle name="警告文 2" xfId="856"/>
    <cellStyle name="警告文 2 2" xfId="857"/>
    <cellStyle name="警告文 20" xfId="858"/>
    <cellStyle name="警告文 21" xfId="859"/>
    <cellStyle name="警告文 22" xfId="860"/>
    <cellStyle name="警告文 23" xfId="861"/>
    <cellStyle name="警告文 24" xfId="862"/>
    <cellStyle name="警告文 25" xfId="863"/>
    <cellStyle name="警告文 26" xfId="864"/>
    <cellStyle name="警告文 27" xfId="865"/>
    <cellStyle name="警告文 3" xfId="866"/>
    <cellStyle name="警告文 4" xfId="867"/>
    <cellStyle name="警告文 5" xfId="868"/>
    <cellStyle name="警告文 6" xfId="869"/>
    <cellStyle name="警告文 7" xfId="870"/>
    <cellStyle name="警告文 8" xfId="871"/>
    <cellStyle name="警告文 9" xfId="872"/>
    <cellStyle name="桁区切り" xfId="873" builtinId="6"/>
    <cellStyle name="見出し 1 10" xfId="874"/>
    <cellStyle name="見出し 1 11" xfId="875"/>
    <cellStyle name="見出し 1 12" xfId="876"/>
    <cellStyle name="見出し 1 13" xfId="877"/>
    <cellStyle name="見出し 1 14" xfId="878"/>
    <cellStyle name="見出し 1 15" xfId="879"/>
    <cellStyle name="見出し 1 16" xfId="880"/>
    <cellStyle name="見出し 1 17" xfId="881"/>
    <cellStyle name="見出し 1 18" xfId="882"/>
    <cellStyle name="見出し 1 19" xfId="883"/>
    <cellStyle name="見出し 1 2" xfId="884"/>
    <cellStyle name="見出し 1 2 2" xfId="885"/>
    <cellStyle name="見出し 1 20" xfId="886"/>
    <cellStyle name="見出し 1 21" xfId="887"/>
    <cellStyle name="見出し 1 22" xfId="888"/>
    <cellStyle name="見出し 1 23" xfId="889"/>
    <cellStyle name="見出し 1 24" xfId="890"/>
    <cellStyle name="見出し 1 25" xfId="891"/>
    <cellStyle name="見出し 1 26" xfId="892"/>
    <cellStyle name="見出し 1 27" xfId="893"/>
    <cellStyle name="見出し 1 3" xfId="894"/>
    <cellStyle name="見出し 1 4" xfId="895"/>
    <cellStyle name="見出し 1 5" xfId="896"/>
    <cellStyle name="見出し 1 6" xfId="897"/>
    <cellStyle name="見出し 1 7" xfId="898"/>
    <cellStyle name="見出し 1 8" xfId="899"/>
    <cellStyle name="見出し 1 9" xfId="900"/>
    <cellStyle name="見出し 2 10" xfId="901"/>
    <cellStyle name="見出し 2 11" xfId="902"/>
    <cellStyle name="見出し 2 12" xfId="903"/>
    <cellStyle name="見出し 2 13" xfId="904"/>
    <cellStyle name="見出し 2 14" xfId="905"/>
    <cellStyle name="見出し 2 15" xfId="906"/>
    <cellStyle name="見出し 2 16" xfId="907"/>
    <cellStyle name="見出し 2 17" xfId="908"/>
    <cellStyle name="見出し 2 18" xfId="909"/>
    <cellStyle name="見出し 2 19" xfId="910"/>
    <cellStyle name="見出し 2 2" xfId="911"/>
    <cellStyle name="見出し 2 2 2" xfId="912"/>
    <cellStyle name="見出し 2 20" xfId="913"/>
    <cellStyle name="見出し 2 21" xfId="914"/>
    <cellStyle name="見出し 2 22" xfId="915"/>
    <cellStyle name="見出し 2 23" xfId="916"/>
    <cellStyle name="見出し 2 24" xfId="917"/>
    <cellStyle name="見出し 2 25" xfId="918"/>
    <cellStyle name="見出し 2 26" xfId="919"/>
    <cellStyle name="見出し 2 27" xfId="920"/>
    <cellStyle name="見出し 2 3" xfId="921"/>
    <cellStyle name="見出し 2 4" xfId="922"/>
    <cellStyle name="見出し 2 5" xfId="923"/>
    <cellStyle name="見出し 2 6" xfId="924"/>
    <cellStyle name="見出し 2 7" xfId="925"/>
    <cellStyle name="見出し 2 8" xfId="926"/>
    <cellStyle name="見出し 2 9" xfId="927"/>
    <cellStyle name="見出し 3 10" xfId="928"/>
    <cellStyle name="見出し 3 11" xfId="929"/>
    <cellStyle name="見出し 3 12" xfId="930"/>
    <cellStyle name="見出し 3 13" xfId="931"/>
    <cellStyle name="見出し 3 14" xfId="932"/>
    <cellStyle name="見出し 3 15" xfId="933"/>
    <cellStyle name="見出し 3 16" xfId="934"/>
    <cellStyle name="見出し 3 17" xfId="935"/>
    <cellStyle name="見出し 3 18" xfId="936"/>
    <cellStyle name="見出し 3 19" xfId="937"/>
    <cellStyle name="見出し 3 2" xfId="938"/>
    <cellStyle name="見出し 3 2 2" xfId="939"/>
    <cellStyle name="見出し 3 20" xfId="940"/>
    <cellStyle name="見出し 3 21" xfId="941"/>
    <cellStyle name="見出し 3 22" xfId="942"/>
    <cellStyle name="見出し 3 23" xfId="943"/>
    <cellStyle name="見出し 3 24" xfId="944"/>
    <cellStyle name="見出し 3 25" xfId="945"/>
    <cellStyle name="見出し 3 26" xfId="946"/>
    <cellStyle name="見出し 3 27" xfId="947"/>
    <cellStyle name="見出し 3 3" xfId="948"/>
    <cellStyle name="見出し 3 4" xfId="949"/>
    <cellStyle name="見出し 3 5" xfId="950"/>
    <cellStyle name="見出し 3 6" xfId="951"/>
    <cellStyle name="見出し 3 7" xfId="952"/>
    <cellStyle name="見出し 3 8" xfId="953"/>
    <cellStyle name="見出し 3 9" xfId="954"/>
    <cellStyle name="見出し 4 10" xfId="955"/>
    <cellStyle name="見出し 4 11" xfId="956"/>
    <cellStyle name="見出し 4 12" xfId="957"/>
    <cellStyle name="見出し 4 13" xfId="958"/>
    <cellStyle name="見出し 4 14" xfId="959"/>
    <cellStyle name="見出し 4 15" xfId="960"/>
    <cellStyle name="見出し 4 16" xfId="961"/>
    <cellStyle name="見出し 4 17" xfId="962"/>
    <cellStyle name="見出し 4 18" xfId="963"/>
    <cellStyle name="見出し 4 19" xfId="964"/>
    <cellStyle name="見出し 4 2" xfId="965"/>
    <cellStyle name="見出し 4 2 2" xfId="966"/>
    <cellStyle name="見出し 4 20" xfId="967"/>
    <cellStyle name="見出し 4 21" xfId="968"/>
    <cellStyle name="見出し 4 22" xfId="969"/>
    <cellStyle name="見出し 4 23" xfId="970"/>
    <cellStyle name="見出し 4 24" xfId="971"/>
    <cellStyle name="見出し 4 25" xfId="972"/>
    <cellStyle name="見出し 4 26" xfId="973"/>
    <cellStyle name="見出し 4 27" xfId="974"/>
    <cellStyle name="見出し 4 3" xfId="975"/>
    <cellStyle name="見出し 4 4" xfId="976"/>
    <cellStyle name="見出し 4 5" xfId="977"/>
    <cellStyle name="見出し 4 6" xfId="978"/>
    <cellStyle name="見出し 4 7" xfId="979"/>
    <cellStyle name="見出し 4 8" xfId="980"/>
    <cellStyle name="見出し 4 9" xfId="981"/>
    <cellStyle name="集計 10" xfId="982"/>
    <cellStyle name="集計 11" xfId="983"/>
    <cellStyle name="集計 12" xfId="984"/>
    <cellStyle name="集計 13" xfId="985"/>
    <cellStyle name="集計 14" xfId="986"/>
    <cellStyle name="集計 15" xfId="987"/>
    <cellStyle name="集計 16" xfId="988"/>
    <cellStyle name="集計 17" xfId="989"/>
    <cellStyle name="集計 18" xfId="990"/>
    <cellStyle name="集計 19" xfId="991"/>
    <cellStyle name="集計 2" xfId="992"/>
    <cellStyle name="集計 2 2" xfId="993"/>
    <cellStyle name="集計 20" xfId="994"/>
    <cellStyle name="集計 21" xfId="995"/>
    <cellStyle name="集計 22" xfId="996"/>
    <cellStyle name="集計 23" xfId="997"/>
    <cellStyle name="集計 24" xfId="998"/>
    <cellStyle name="集計 25" xfId="999"/>
    <cellStyle name="集計 26" xfId="1000"/>
    <cellStyle name="集計 27" xfId="1001"/>
    <cellStyle name="集計 3" xfId="1002"/>
    <cellStyle name="集計 4" xfId="1003"/>
    <cellStyle name="集計 5" xfId="1004"/>
    <cellStyle name="集計 6" xfId="1005"/>
    <cellStyle name="集計 7" xfId="1006"/>
    <cellStyle name="集計 8" xfId="1007"/>
    <cellStyle name="集計 9" xfId="1008"/>
    <cellStyle name="出力 10" xfId="1009"/>
    <cellStyle name="出力 11" xfId="1010"/>
    <cellStyle name="出力 12" xfId="1011"/>
    <cellStyle name="出力 13" xfId="1012"/>
    <cellStyle name="出力 14" xfId="1013"/>
    <cellStyle name="出力 15" xfId="1014"/>
    <cellStyle name="出力 16" xfId="1015"/>
    <cellStyle name="出力 17" xfId="1016"/>
    <cellStyle name="出力 18" xfId="1017"/>
    <cellStyle name="出力 19" xfId="1018"/>
    <cellStyle name="出力 2" xfId="1019"/>
    <cellStyle name="出力 2 2" xfId="1020"/>
    <cellStyle name="出力 20" xfId="1021"/>
    <cellStyle name="出力 21" xfId="1022"/>
    <cellStyle name="出力 22" xfId="1023"/>
    <cellStyle name="出力 23" xfId="1024"/>
    <cellStyle name="出力 24" xfId="1025"/>
    <cellStyle name="出力 25" xfId="1026"/>
    <cellStyle name="出力 26" xfId="1027"/>
    <cellStyle name="出力 27" xfId="1028"/>
    <cellStyle name="出力 3" xfId="1029"/>
    <cellStyle name="出力 4" xfId="1030"/>
    <cellStyle name="出力 5" xfId="1031"/>
    <cellStyle name="出力 6" xfId="1032"/>
    <cellStyle name="出力 7" xfId="1033"/>
    <cellStyle name="出力 8" xfId="1034"/>
    <cellStyle name="出力 9" xfId="1035"/>
    <cellStyle name="説明文 10" xfId="1036"/>
    <cellStyle name="説明文 11" xfId="1037"/>
    <cellStyle name="説明文 12" xfId="1038"/>
    <cellStyle name="説明文 13" xfId="1039"/>
    <cellStyle name="説明文 14" xfId="1040"/>
    <cellStyle name="説明文 15" xfId="1041"/>
    <cellStyle name="説明文 16" xfId="1042"/>
    <cellStyle name="説明文 17" xfId="1043"/>
    <cellStyle name="説明文 18" xfId="1044"/>
    <cellStyle name="説明文 19" xfId="1045"/>
    <cellStyle name="説明文 2" xfId="1046"/>
    <cellStyle name="説明文 2 2" xfId="1047"/>
    <cellStyle name="説明文 20" xfId="1048"/>
    <cellStyle name="説明文 21" xfId="1049"/>
    <cellStyle name="説明文 22" xfId="1050"/>
    <cellStyle name="説明文 23" xfId="1051"/>
    <cellStyle name="説明文 24" xfId="1052"/>
    <cellStyle name="説明文 25" xfId="1053"/>
    <cellStyle name="説明文 26" xfId="1054"/>
    <cellStyle name="説明文 27" xfId="1055"/>
    <cellStyle name="説明文 3" xfId="1056"/>
    <cellStyle name="説明文 4" xfId="1057"/>
    <cellStyle name="説明文 5" xfId="1058"/>
    <cellStyle name="説明文 6" xfId="1059"/>
    <cellStyle name="説明文 7" xfId="1060"/>
    <cellStyle name="説明文 8" xfId="1061"/>
    <cellStyle name="説明文 9" xfId="1062"/>
    <cellStyle name="入力 10" xfId="1063"/>
    <cellStyle name="入力 11" xfId="1064"/>
    <cellStyle name="入力 12" xfId="1065"/>
    <cellStyle name="入力 13" xfId="1066"/>
    <cellStyle name="入力 14" xfId="1067"/>
    <cellStyle name="入力 15" xfId="1068"/>
    <cellStyle name="入力 16" xfId="1069"/>
    <cellStyle name="入力 17" xfId="1070"/>
    <cellStyle name="入力 18" xfId="1071"/>
    <cellStyle name="入力 19" xfId="1072"/>
    <cellStyle name="入力 2" xfId="1073"/>
    <cellStyle name="入力 2 2" xfId="1074"/>
    <cellStyle name="入力 20" xfId="1075"/>
    <cellStyle name="入力 21" xfId="1076"/>
    <cellStyle name="入力 22" xfId="1077"/>
    <cellStyle name="入力 23" xfId="1078"/>
    <cellStyle name="入力 24" xfId="1079"/>
    <cellStyle name="入力 25" xfId="1080"/>
    <cellStyle name="入力 26" xfId="1081"/>
    <cellStyle name="入力 27" xfId="1082"/>
    <cellStyle name="入力 3" xfId="1083"/>
    <cellStyle name="入力 4" xfId="1084"/>
    <cellStyle name="入力 5" xfId="1085"/>
    <cellStyle name="入力 6" xfId="1086"/>
    <cellStyle name="入力 7" xfId="1087"/>
    <cellStyle name="入力 8" xfId="1088"/>
    <cellStyle name="入力 9" xfId="1089"/>
    <cellStyle name="破線" xfId="1090"/>
    <cellStyle name="標準" xfId="0" builtinId="0"/>
    <cellStyle name="標準 10" xfId="1091"/>
    <cellStyle name="標準 11" xfId="1092"/>
    <cellStyle name="標準 12" xfId="1093"/>
    <cellStyle name="標準 13" xfId="1094"/>
    <cellStyle name="標準 14" xfId="1095"/>
    <cellStyle name="標準 15" xfId="1096"/>
    <cellStyle name="標準 16" xfId="1097"/>
    <cellStyle name="標準 17" xfId="1098"/>
    <cellStyle name="標準 18" xfId="1099"/>
    <cellStyle name="標準 19" xfId="1100"/>
    <cellStyle name="標準 2" xfId="1101"/>
    <cellStyle name="標準 2 2" xfId="1102"/>
    <cellStyle name="標準 20" xfId="1103"/>
    <cellStyle name="標準 21" xfId="1104"/>
    <cellStyle name="標準 22" xfId="1105"/>
    <cellStyle name="標準 23" xfId="1106"/>
    <cellStyle name="標準 24" xfId="1107"/>
    <cellStyle name="標準 25" xfId="1108"/>
    <cellStyle name="標準 26" xfId="1109"/>
    <cellStyle name="標準 27" xfId="1110"/>
    <cellStyle name="標準 28" xfId="1111"/>
    <cellStyle name="標準 29" xfId="1112"/>
    <cellStyle name="標準 3" xfId="1113"/>
    <cellStyle name="標準 3 2" xfId="1114"/>
    <cellStyle name="標準 30" xfId="1115"/>
    <cellStyle name="標準 31" xfId="1116"/>
    <cellStyle name="標準 32" xfId="1117"/>
    <cellStyle name="標準 33" xfId="1118"/>
    <cellStyle name="標準 34" xfId="1119"/>
    <cellStyle name="標準 4" xfId="1120"/>
    <cellStyle name="標準 4 2" xfId="1121"/>
    <cellStyle name="標準 4 3" xfId="1122"/>
    <cellStyle name="標準 5" xfId="1123"/>
    <cellStyle name="標準 5 2" xfId="1124"/>
    <cellStyle name="標準 6" xfId="1125"/>
    <cellStyle name="標準 6 2" xfId="1126"/>
    <cellStyle name="標準 7" xfId="1127"/>
    <cellStyle name="標準 8" xfId="1128"/>
    <cellStyle name="標準 9" xfId="1129"/>
    <cellStyle name="良い 10" xfId="1130"/>
    <cellStyle name="良い 11" xfId="1131"/>
    <cellStyle name="良い 12" xfId="1132"/>
    <cellStyle name="良い 13" xfId="1133"/>
    <cellStyle name="良い 14" xfId="1134"/>
    <cellStyle name="良い 15" xfId="1135"/>
    <cellStyle name="良い 16" xfId="1136"/>
    <cellStyle name="良い 17" xfId="1137"/>
    <cellStyle name="良い 18" xfId="1138"/>
    <cellStyle name="良い 19" xfId="1139"/>
    <cellStyle name="良い 2" xfId="1140"/>
    <cellStyle name="良い 2 2" xfId="1141"/>
    <cellStyle name="良い 20" xfId="1142"/>
    <cellStyle name="良い 21" xfId="1143"/>
    <cellStyle name="良い 22" xfId="1144"/>
    <cellStyle name="良い 23" xfId="1145"/>
    <cellStyle name="良い 24" xfId="1146"/>
    <cellStyle name="良い 25" xfId="1147"/>
    <cellStyle name="良い 26" xfId="1148"/>
    <cellStyle name="良い 27" xfId="1149"/>
    <cellStyle name="良い 3" xfId="1150"/>
    <cellStyle name="良い 4" xfId="1151"/>
    <cellStyle name="良い 5" xfId="1152"/>
    <cellStyle name="良い 6" xfId="1153"/>
    <cellStyle name="良い 7" xfId="1154"/>
    <cellStyle name="良い 8" xfId="1155"/>
    <cellStyle name="良い 9" xfId="1156"/>
  </cellStyles>
  <dxfs count="71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22</xdr:row>
          <xdr:rowOff>190500</xdr:rowOff>
        </xdr:from>
        <xdr:to>
          <xdr:col>20</xdr:col>
          <xdr:colOff>590550</xdr:colOff>
          <xdr:row>34</xdr:row>
          <xdr:rowOff>190500</xdr:rowOff>
        </xdr:to>
        <xdr:pic>
          <xdr:nvPicPr>
            <xdr:cNvPr id="39028" name="図 4">
              <a:extLst>
                <a:ext uri="{FF2B5EF4-FFF2-40B4-BE49-F238E27FC236}">
                  <a16:creationId xmlns:a16="http://schemas.microsoft.com/office/drawing/2014/main" xmlns="" id="{00000000-0008-0000-0000-00007498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注意文!$A$3:$J$17" spid="_x0000_s3906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267450" y="5314950"/>
              <a:ext cx="6257925" cy="2714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104093</xdr:colOff>
      <xdr:row>38</xdr:row>
      <xdr:rowOff>128550</xdr:rowOff>
    </xdr:from>
    <xdr:to>
      <xdr:col>8</xdr:col>
      <xdr:colOff>276004</xdr:colOff>
      <xdr:row>47</xdr:row>
      <xdr:rowOff>60195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427597" y="8109164"/>
          <a:ext cx="5110376" cy="1511081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6847</xdr:colOff>
      <xdr:row>14</xdr:row>
      <xdr:rowOff>15450</xdr:rowOff>
    </xdr:from>
    <xdr:to>
      <xdr:col>19</xdr:col>
      <xdr:colOff>370218</xdr:colOff>
      <xdr:row>15</xdr:row>
      <xdr:rowOff>30907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11407777" y="3231090"/>
          <a:ext cx="309034" cy="247651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latin typeface="ＭＳ Ｐ明朝" panose="02020600040205080304" pitchFamily="18" charset="-128"/>
              <a:ea typeface="ＭＳ Ｐ明朝" panose="02020600040205080304" pitchFamily="18" charset="-128"/>
            </a:rPr>
            <a:t>Ａ</a:t>
          </a:r>
        </a:p>
      </xdr:txBody>
    </xdr:sp>
    <xdr:clientData/>
  </xdr:twoCellAnchor>
  <xdr:twoCellAnchor>
    <xdr:from>
      <xdr:col>21</xdr:col>
      <xdr:colOff>6848</xdr:colOff>
      <xdr:row>14</xdr:row>
      <xdr:rowOff>0</xdr:rowOff>
    </xdr:from>
    <xdr:to>
      <xdr:col>21</xdr:col>
      <xdr:colOff>376794</xdr:colOff>
      <xdr:row>15</xdr:row>
      <xdr:rowOff>20910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12512678" y="3219450"/>
          <a:ext cx="309034" cy="247651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latin typeface="ＭＳ Ｐ明朝" panose="02020600040205080304" pitchFamily="18" charset="-128"/>
              <a:ea typeface="ＭＳ Ｐ明朝" panose="02020600040205080304" pitchFamily="18" charset="-128"/>
            </a:rPr>
            <a:t>Ｂ</a:t>
          </a:r>
        </a:p>
      </xdr:txBody>
    </xdr:sp>
    <xdr:clientData/>
  </xdr:twoCellAnchor>
  <xdr:twoCellAnchor>
    <xdr:from>
      <xdr:col>16</xdr:col>
      <xdr:colOff>425030</xdr:colOff>
      <xdr:row>14</xdr:row>
      <xdr:rowOff>15450</xdr:rowOff>
    </xdr:from>
    <xdr:to>
      <xdr:col>17</xdr:col>
      <xdr:colOff>337076</xdr:colOff>
      <xdr:row>15</xdr:row>
      <xdr:rowOff>34956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10289120" y="3231090"/>
          <a:ext cx="301625" cy="25717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latin typeface="ＭＳ Ｐ明朝" panose="02020600040205080304" pitchFamily="18" charset="-128"/>
              <a:ea typeface="ＭＳ Ｐ明朝" panose="02020600040205080304" pitchFamily="18" charset="-128"/>
            </a:rPr>
            <a:t>Ｃ</a:t>
          </a:r>
        </a:p>
      </xdr:txBody>
    </xdr:sp>
    <xdr:clientData/>
  </xdr:twoCellAnchor>
  <xdr:twoCellAnchor>
    <xdr:from>
      <xdr:col>23</xdr:col>
      <xdr:colOff>6848</xdr:colOff>
      <xdr:row>14</xdr:row>
      <xdr:rowOff>1</xdr:rowOff>
    </xdr:from>
    <xdr:to>
      <xdr:col>23</xdr:col>
      <xdr:colOff>370833</xdr:colOff>
      <xdr:row>15</xdr:row>
      <xdr:rowOff>20911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13617579" y="3219451"/>
          <a:ext cx="309033" cy="247651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latin typeface="ＭＳ Ｐ明朝" panose="02020600040205080304" pitchFamily="18" charset="-128"/>
              <a:ea typeface="ＭＳ Ｐ明朝" panose="02020600040205080304" pitchFamily="18" charset="-128"/>
            </a:rPr>
            <a:t>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26</xdr:row>
          <xdr:rowOff>0</xdr:rowOff>
        </xdr:from>
        <xdr:to>
          <xdr:col>20</xdr:col>
          <xdr:colOff>508000</xdr:colOff>
          <xdr:row>39</xdr:row>
          <xdr:rowOff>165</xdr:rowOff>
        </xdr:to>
        <xdr:pic>
          <xdr:nvPicPr>
            <xdr:cNvPr id="39967" name="図 4">
              <a:extLst>
                <a:ext uri="{FF2B5EF4-FFF2-40B4-BE49-F238E27FC236}">
                  <a16:creationId xmlns:a16="http://schemas.microsoft.com/office/drawing/2014/main" xmlns="" id="{00000000-0008-0000-0100-00001F9C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注意文!$A$3:$J$17" spid="_x0000_s4002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124575" y="6076950"/>
              <a:ext cx="6362700" cy="2657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22227</xdr:colOff>
      <xdr:row>35</xdr:row>
      <xdr:rowOff>8288</xdr:rowOff>
    </xdr:from>
    <xdr:to>
      <xdr:col>8</xdr:col>
      <xdr:colOff>184626</xdr:colOff>
      <xdr:row>43</xdr:row>
      <xdr:rowOff>131337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381002" y="7694078"/>
          <a:ext cx="5111751" cy="1418167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20</xdr:col>
      <xdr:colOff>6847</xdr:colOff>
      <xdr:row>17</xdr:row>
      <xdr:rowOff>5925</xdr:rowOff>
    </xdr:from>
    <xdr:to>
      <xdr:col>20</xdr:col>
      <xdr:colOff>375784</xdr:colOff>
      <xdr:row>18</xdr:row>
      <xdr:rowOff>29150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/>
      </xdr:nvSpPr>
      <xdr:spPr>
        <a:xfrm>
          <a:off x="11430002" y="3292473"/>
          <a:ext cx="306917" cy="25294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latin typeface="ＭＳ Ｐ明朝" panose="02020600040205080304" pitchFamily="18" charset="-128"/>
              <a:ea typeface="ＭＳ Ｐ明朝" panose="02020600040205080304" pitchFamily="18" charset="-128"/>
            </a:rPr>
            <a:t>Ａ</a:t>
          </a:r>
        </a:p>
      </xdr:txBody>
    </xdr:sp>
    <xdr:clientData/>
  </xdr:twoCellAnchor>
  <xdr:twoCellAnchor>
    <xdr:from>
      <xdr:col>22</xdr:col>
      <xdr:colOff>16373</xdr:colOff>
      <xdr:row>17</xdr:row>
      <xdr:rowOff>0</xdr:rowOff>
    </xdr:from>
    <xdr:to>
      <xdr:col>22</xdr:col>
      <xdr:colOff>404166</xdr:colOff>
      <xdr:row>18</xdr:row>
      <xdr:rowOff>2040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/>
      </xdr:nvSpPr>
      <xdr:spPr>
        <a:xfrm>
          <a:off x="12530670" y="3280833"/>
          <a:ext cx="306917" cy="25294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latin typeface="ＭＳ Ｐ明朝" panose="02020600040205080304" pitchFamily="18" charset="-128"/>
              <a:ea typeface="ＭＳ Ｐ明朝" panose="02020600040205080304" pitchFamily="18" charset="-128"/>
            </a:rPr>
            <a:t>Ｂ</a:t>
          </a:r>
        </a:p>
      </xdr:txBody>
    </xdr:sp>
    <xdr:clientData/>
  </xdr:twoCellAnchor>
  <xdr:twoCellAnchor>
    <xdr:from>
      <xdr:col>17</xdr:col>
      <xdr:colOff>493610</xdr:colOff>
      <xdr:row>17</xdr:row>
      <xdr:rowOff>5925</xdr:rowOff>
    </xdr:from>
    <xdr:to>
      <xdr:col>18</xdr:col>
      <xdr:colOff>358221</xdr:colOff>
      <xdr:row>18</xdr:row>
      <xdr:rowOff>42305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/>
      </xdr:nvSpPr>
      <xdr:spPr>
        <a:xfrm>
          <a:off x="10308170" y="3292473"/>
          <a:ext cx="306917" cy="262468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latin typeface="ＭＳ Ｐ明朝" panose="02020600040205080304" pitchFamily="18" charset="-128"/>
              <a:ea typeface="ＭＳ Ｐ明朝" panose="02020600040205080304" pitchFamily="18" charset="-128"/>
            </a:rPr>
            <a:t>Ｃ</a:t>
          </a:r>
        </a:p>
      </xdr:txBody>
    </xdr:sp>
    <xdr:clientData/>
  </xdr:twoCellAnchor>
  <xdr:twoCellAnchor>
    <xdr:from>
      <xdr:col>23</xdr:col>
      <xdr:colOff>554994</xdr:colOff>
      <xdr:row>17</xdr:row>
      <xdr:rowOff>1</xdr:rowOff>
    </xdr:from>
    <xdr:to>
      <xdr:col>24</xdr:col>
      <xdr:colOff>366154</xdr:colOff>
      <xdr:row>18</xdr:row>
      <xdr:rowOff>2041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>
        <a:xfrm>
          <a:off x="13631337" y="3280834"/>
          <a:ext cx="306917" cy="25294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latin typeface="ＭＳ Ｐ明朝" panose="02020600040205080304" pitchFamily="18" charset="-128"/>
              <a:ea typeface="ＭＳ Ｐ明朝" panose="02020600040205080304" pitchFamily="18" charset="-128"/>
            </a:rPr>
            <a:t>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10</xdr:col>
          <xdr:colOff>0</xdr:colOff>
          <xdr:row>25</xdr:row>
          <xdr:rowOff>57150</xdr:rowOff>
        </xdr:from>
        <xdr:to>
          <xdr:col>20</xdr:col>
          <xdr:colOff>19050</xdr:colOff>
          <xdr:row>29</xdr:row>
          <xdr:rowOff>0</xdr:rowOff>
        </xdr:to>
        <xdr:pic>
          <xdr:nvPicPr>
            <xdr:cNvPr id="31805" name="図 3">
              <a:extLst>
                <a:ext uri="{FF2B5EF4-FFF2-40B4-BE49-F238E27FC236}">
                  <a16:creationId xmlns:a16="http://schemas.microsoft.com/office/drawing/2014/main" xmlns="" id="{00000000-0008-0000-0200-00003D7C0000}"/>
                </a:ext>
              </a:extLst>
            </xdr:cNvPr>
            <xdr:cNvPicPr preferRelativeResize="0">
              <a:picLocks noChangeArrowheads="1"/>
              <a:extLst>
                <a:ext uri="{84589F7E-364E-4C9E-8A38-B11213B215E9}">
                  <a14:cameraTool cellRange="押印枠!$B$1:$J$2" spid="_x0000_s3183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277100" y="8489950"/>
              <a:ext cx="6921500" cy="1276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25</xdr:row>
          <xdr:rowOff>197922</xdr:rowOff>
        </xdr:from>
        <xdr:to>
          <xdr:col>20</xdr:col>
          <xdr:colOff>466725</xdr:colOff>
          <xdr:row>39</xdr:row>
          <xdr:rowOff>990</xdr:rowOff>
        </xdr:to>
        <xdr:pic>
          <xdr:nvPicPr>
            <xdr:cNvPr id="37162" name="図 4">
              <a:extLst>
                <a:ext uri="{FF2B5EF4-FFF2-40B4-BE49-F238E27FC236}">
                  <a16:creationId xmlns:a16="http://schemas.microsoft.com/office/drawing/2014/main" xmlns="" id="{00000000-0008-0000-0300-00002A91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注意文!$A$3:$J$17" spid="_x0000_s3720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130018" y="5974773"/>
              <a:ext cx="6335733" cy="272241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22227</xdr:colOff>
      <xdr:row>35</xdr:row>
      <xdr:rowOff>8288</xdr:rowOff>
    </xdr:from>
    <xdr:to>
      <xdr:col>8</xdr:col>
      <xdr:colOff>184626</xdr:colOff>
      <xdr:row>43</xdr:row>
      <xdr:rowOff>131337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/>
      </xdr:nvSpPr>
      <xdr:spPr>
        <a:xfrm>
          <a:off x="384177" y="8018986"/>
          <a:ext cx="5100109" cy="1496484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6847</xdr:colOff>
      <xdr:row>17</xdr:row>
      <xdr:rowOff>5925</xdr:rowOff>
    </xdr:from>
    <xdr:to>
      <xdr:col>19</xdr:col>
      <xdr:colOff>370218</xdr:colOff>
      <xdr:row>18</xdr:row>
      <xdr:rowOff>29150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/>
      </xdr:nvSpPr>
      <xdr:spPr>
        <a:xfrm>
          <a:off x="11407777" y="3231090"/>
          <a:ext cx="309034" cy="247651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latin typeface="ＭＳ Ｐ明朝" panose="02020600040205080304" pitchFamily="18" charset="-128"/>
              <a:ea typeface="ＭＳ Ｐ明朝" panose="02020600040205080304" pitchFamily="18" charset="-128"/>
            </a:rPr>
            <a:t>Ａ</a:t>
          </a:r>
        </a:p>
      </xdr:txBody>
    </xdr:sp>
    <xdr:clientData/>
  </xdr:twoCellAnchor>
  <xdr:twoCellAnchor>
    <xdr:from>
      <xdr:col>21</xdr:col>
      <xdr:colOff>19218</xdr:colOff>
      <xdr:row>17</xdr:row>
      <xdr:rowOff>49480</xdr:rowOff>
    </xdr:from>
    <xdr:to>
      <xdr:col>21</xdr:col>
      <xdr:colOff>389164</xdr:colOff>
      <xdr:row>18</xdr:row>
      <xdr:rowOff>51520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/>
      </xdr:nvSpPr>
      <xdr:spPr>
        <a:xfrm>
          <a:off x="12574900" y="3946071"/>
          <a:ext cx="369946" cy="23707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latin typeface="ＭＳ Ｐ明朝" panose="02020600040205080304" pitchFamily="18" charset="-128"/>
              <a:ea typeface="ＭＳ Ｐ明朝" panose="02020600040205080304" pitchFamily="18" charset="-128"/>
            </a:rPr>
            <a:t>Ｂ</a:t>
          </a:r>
        </a:p>
      </xdr:txBody>
    </xdr:sp>
    <xdr:clientData/>
  </xdr:twoCellAnchor>
  <xdr:twoCellAnchor>
    <xdr:from>
      <xdr:col>16</xdr:col>
      <xdr:colOff>425030</xdr:colOff>
      <xdr:row>17</xdr:row>
      <xdr:rowOff>5925</xdr:rowOff>
    </xdr:from>
    <xdr:to>
      <xdr:col>17</xdr:col>
      <xdr:colOff>337076</xdr:colOff>
      <xdr:row>18</xdr:row>
      <xdr:rowOff>42305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SpPr/>
      </xdr:nvSpPr>
      <xdr:spPr>
        <a:xfrm>
          <a:off x="10289120" y="3231090"/>
          <a:ext cx="301625" cy="25717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latin typeface="ＭＳ Ｐ明朝" panose="02020600040205080304" pitchFamily="18" charset="-128"/>
              <a:ea typeface="ＭＳ Ｐ明朝" panose="02020600040205080304" pitchFamily="18" charset="-128"/>
            </a:rPr>
            <a:t>Ｃ</a:t>
          </a:r>
        </a:p>
      </xdr:txBody>
    </xdr:sp>
    <xdr:clientData/>
  </xdr:twoCellAnchor>
  <xdr:twoCellAnchor>
    <xdr:from>
      <xdr:col>23</xdr:col>
      <xdr:colOff>6848</xdr:colOff>
      <xdr:row>17</xdr:row>
      <xdr:rowOff>1</xdr:rowOff>
    </xdr:from>
    <xdr:to>
      <xdr:col>23</xdr:col>
      <xdr:colOff>370833</xdr:colOff>
      <xdr:row>18</xdr:row>
      <xdr:rowOff>2041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/>
      </xdr:nvSpPr>
      <xdr:spPr>
        <a:xfrm>
          <a:off x="13617579" y="3219451"/>
          <a:ext cx="309033" cy="247651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latin typeface="ＭＳ Ｐ明朝" panose="02020600040205080304" pitchFamily="18" charset="-128"/>
              <a:ea typeface="ＭＳ Ｐ明朝" panose="02020600040205080304" pitchFamily="18" charset="-128"/>
            </a:rPr>
            <a:t>Ｄ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25</xdr:row>
          <xdr:rowOff>95250</xdr:rowOff>
        </xdr:from>
        <xdr:to>
          <xdr:col>20</xdr:col>
          <xdr:colOff>9525</xdr:colOff>
          <xdr:row>29</xdr:row>
          <xdr:rowOff>19050</xdr:rowOff>
        </xdr:to>
        <xdr:pic>
          <xdr:nvPicPr>
            <xdr:cNvPr id="37934" name="図 3">
              <a:extLst>
                <a:ext uri="{FF2B5EF4-FFF2-40B4-BE49-F238E27FC236}">
                  <a16:creationId xmlns:a16="http://schemas.microsoft.com/office/drawing/2014/main" xmlns="" id="{00000000-0008-0000-0400-00002E940000}"/>
                </a:ext>
              </a:extLst>
            </xdr:cNvPr>
            <xdr:cNvPicPr preferRelativeResize="0">
              <a:picLocks noChangeArrowheads="1"/>
              <a:extLst>
                <a:ext uri="{84589F7E-364E-4C9E-8A38-B11213B215E9}">
                  <a14:cameraTool cellRange="押印枠!$B$1:$J$2" spid="_x0000_s3796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924800" y="8534400"/>
              <a:ext cx="7543800" cy="12573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aaaaaa@%60NOaaaa.jp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pageSetUpPr fitToPage="1"/>
  </sheetPr>
  <dimension ref="A1:AB47"/>
  <sheetViews>
    <sheetView showGridLines="0" showRowColHeaders="0" showOutlineSymbols="0" zoomScale="77" zoomScaleNormal="77" workbookViewId="0">
      <selection activeCell="P5" sqref="P5"/>
    </sheetView>
  </sheetViews>
  <sheetFormatPr defaultRowHeight="13.5"/>
  <cols>
    <col min="1" max="1" width="4.625" style="9" customWidth="1"/>
    <col min="2" max="2" width="2.375" customWidth="1"/>
    <col min="3" max="3" width="19.125" customWidth="1"/>
    <col min="4" max="4" width="9.375" customWidth="1"/>
    <col min="5" max="5" width="8" style="11" customWidth="1"/>
    <col min="6" max="9" width="8.75" customWidth="1"/>
    <col min="10" max="10" width="1.875" customWidth="1"/>
    <col min="11" max="11" width="3.625" customWidth="1"/>
    <col min="12" max="12" width="13.125" customWidth="1"/>
    <col min="13" max="13" width="8.875" customWidth="1"/>
    <col min="14" max="14" width="9.5" customWidth="1"/>
    <col min="15" max="15" width="5.25" customWidth="1"/>
    <col min="16" max="16" width="9" customWidth="1"/>
    <col min="17" max="17" width="5.625" customWidth="1"/>
    <col min="18" max="25" width="7.25" customWidth="1"/>
    <col min="26" max="26" width="11.375" customWidth="1"/>
    <col min="28" max="28" width="0" hidden="1" customWidth="1"/>
  </cols>
  <sheetData>
    <row r="1" spans="1:28" ht="21">
      <c r="A1" s="13" t="s">
        <v>65</v>
      </c>
    </row>
    <row r="2" spans="1:28" ht="7.5" customHeight="1"/>
    <row r="3" spans="1:28" ht="18.75" customHeight="1">
      <c r="A3" s="9" t="s">
        <v>38</v>
      </c>
      <c r="B3" t="s">
        <v>42</v>
      </c>
      <c r="K3" s="10" t="s">
        <v>43</v>
      </c>
      <c r="L3" t="s">
        <v>44</v>
      </c>
      <c r="O3" s="12"/>
      <c r="P3" s="11"/>
      <c r="AB3" t="s">
        <v>111</v>
      </c>
    </row>
    <row r="4" spans="1:28" ht="18.75" customHeight="1">
      <c r="A4" s="9" t="s">
        <v>61</v>
      </c>
      <c r="B4" t="s">
        <v>63</v>
      </c>
      <c r="K4" s="9"/>
      <c r="L4" s="17" t="s">
        <v>86</v>
      </c>
      <c r="M4" s="33"/>
      <c r="N4" s="17" t="s">
        <v>66</v>
      </c>
      <c r="O4" s="1"/>
      <c r="P4" s="1"/>
      <c r="Q4" s="1"/>
      <c r="AB4" t="s">
        <v>112</v>
      </c>
    </row>
    <row r="5" spans="1:28" ht="18.75" customHeight="1">
      <c r="C5" s="16" t="s">
        <v>155</v>
      </c>
      <c r="D5" s="218"/>
      <c r="E5" s="219"/>
      <c r="K5" s="9"/>
      <c r="L5" s="17" t="s">
        <v>78</v>
      </c>
      <c r="M5" s="17" t="s">
        <v>77</v>
      </c>
      <c r="N5" s="33"/>
      <c r="O5" s="17" t="s">
        <v>0</v>
      </c>
      <c r="P5" s="33"/>
      <c r="Q5" s="17" t="s">
        <v>1</v>
      </c>
    </row>
    <row r="6" spans="1:28" ht="18.75" customHeight="1">
      <c r="C6" s="16" t="s">
        <v>191</v>
      </c>
      <c r="D6" s="177"/>
      <c r="E6" s="178"/>
      <c r="F6" s="179" t="s">
        <v>190</v>
      </c>
      <c r="G6" s="180"/>
      <c r="H6" s="180"/>
      <c r="I6" s="181"/>
      <c r="K6" s="12"/>
      <c r="L6" s="17" t="s">
        <v>179</v>
      </c>
      <c r="M6" s="17" t="s">
        <v>77</v>
      </c>
      <c r="N6" s="257">
        <v>45220</v>
      </c>
      <c r="O6" s="258"/>
      <c r="P6" s="259"/>
      <c r="Q6" s="17" t="s">
        <v>77</v>
      </c>
      <c r="R6" s="257">
        <v>45245</v>
      </c>
      <c r="S6" s="258"/>
      <c r="T6" s="259"/>
      <c r="U6" s="200">
        <v>0</v>
      </c>
      <c r="V6" s="175"/>
      <c r="W6" s="175"/>
      <c r="X6" s="175">
        <v>0</v>
      </c>
      <c r="Y6" s="175"/>
      <c r="Z6" s="176"/>
    </row>
    <row r="7" spans="1:28" ht="18.75" customHeight="1">
      <c r="C7" s="16" t="s">
        <v>26</v>
      </c>
      <c r="D7" s="195"/>
      <c r="E7" s="196"/>
      <c r="K7" s="245"/>
      <c r="L7" s="246"/>
      <c r="M7" s="247"/>
      <c r="N7" s="254" t="s">
        <v>110</v>
      </c>
      <c r="O7" s="255"/>
      <c r="P7" s="255"/>
      <c r="Q7" s="255"/>
      <c r="R7" s="255"/>
      <c r="S7" s="255"/>
      <c r="T7" s="255"/>
      <c r="U7" s="255"/>
      <c r="V7" s="255"/>
      <c r="W7" s="255"/>
      <c r="X7" s="266" t="s">
        <v>115</v>
      </c>
      <c r="Y7" s="267"/>
      <c r="Z7" s="260" t="s">
        <v>143</v>
      </c>
    </row>
    <row r="8" spans="1:28" ht="18.75" customHeight="1">
      <c r="C8" s="16" t="s">
        <v>27</v>
      </c>
      <c r="D8" s="194"/>
      <c r="E8" s="194"/>
      <c r="F8" s="194"/>
      <c r="G8" s="194"/>
      <c r="H8" s="194"/>
      <c r="I8" s="194"/>
      <c r="K8" s="248"/>
      <c r="L8" s="249"/>
      <c r="M8" s="250"/>
      <c r="N8" s="268" t="s">
        <v>3</v>
      </c>
      <c r="O8" s="269"/>
      <c r="P8" s="267" t="s">
        <v>109</v>
      </c>
      <c r="Q8" s="267"/>
      <c r="R8" s="272" t="s">
        <v>114</v>
      </c>
      <c r="S8" s="273"/>
      <c r="T8" s="254" t="s">
        <v>116</v>
      </c>
      <c r="U8" s="255"/>
      <c r="V8" s="255"/>
      <c r="W8" s="256"/>
      <c r="X8" s="267"/>
      <c r="Y8" s="267"/>
      <c r="Z8" s="261"/>
    </row>
    <row r="9" spans="1:28" ht="18.75" customHeight="1">
      <c r="C9" s="16" t="s">
        <v>80</v>
      </c>
      <c r="D9" s="194"/>
      <c r="E9" s="194"/>
      <c r="F9" s="194"/>
      <c r="G9" s="194"/>
      <c r="H9" s="194"/>
      <c r="I9" s="194"/>
      <c r="K9" s="251"/>
      <c r="L9" s="252"/>
      <c r="M9" s="253"/>
      <c r="N9" s="270"/>
      <c r="O9" s="271"/>
      <c r="P9" s="267"/>
      <c r="Q9" s="267"/>
      <c r="R9" s="274"/>
      <c r="S9" s="275"/>
      <c r="T9" s="263" t="s">
        <v>106</v>
      </c>
      <c r="U9" s="264"/>
      <c r="V9" s="264" t="s">
        <v>107</v>
      </c>
      <c r="W9" s="265"/>
      <c r="X9" s="267"/>
      <c r="Y9" s="267"/>
      <c r="Z9" s="262"/>
    </row>
    <row r="10" spans="1:28" ht="18.75" customHeight="1">
      <c r="C10" s="16" t="s">
        <v>81</v>
      </c>
      <c r="D10" s="194"/>
      <c r="E10" s="194"/>
      <c r="F10" s="194"/>
      <c r="G10" s="194"/>
      <c r="H10" s="194"/>
      <c r="I10" s="194"/>
      <c r="K10" s="20" t="s">
        <v>4</v>
      </c>
      <c r="L10" s="190" t="s">
        <v>5</v>
      </c>
      <c r="M10" s="191"/>
      <c r="N10" s="182">
        <f>P10+R10</f>
        <v>0</v>
      </c>
      <c r="O10" s="183"/>
      <c r="P10" s="186"/>
      <c r="Q10" s="187"/>
      <c r="R10" s="188">
        <f>+T10+V10</f>
        <v>0</v>
      </c>
      <c r="S10" s="189"/>
      <c r="T10" s="192"/>
      <c r="U10" s="193"/>
      <c r="V10" s="192"/>
      <c r="W10" s="193"/>
      <c r="X10" s="182">
        <f>ROUNDDOWN(T10*$D$34/100,0)</f>
        <v>0</v>
      </c>
      <c r="Y10" s="183"/>
      <c r="Z10" s="18"/>
    </row>
    <row r="11" spans="1:28" ht="18.75" customHeight="1">
      <c r="C11" s="16" t="s">
        <v>75</v>
      </c>
      <c r="D11" s="195"/>
      <c r="E11" s="196"/>
      <c r="K11" s="20" t="s">
        <v>6</v>
      </c>
      <c r="L11" s="184" t="s">
        <v>122</v>
      </c>
      <c r="M11" s="185"/>
      <c r="N11" s="182">
        <f>P11+R11</f>
        <v>0</v>
      </c>
      <c r="O11" s="183"/>
      <c r="P11" s="186"/>
      <c r="Q11" s="187"/>
      <c r="R11" s="188">
        <f>+T11+V11</f>
        <v>0</v>
      </c>
      <c r="S11" s="189"/>
      <c r="T11" s="192"/>
      <c r="U11" s="193"/>
      <c r="V11" s="192"/>
      <c r="W11" s="193"/>
      <c r="X11" s="182">
        <f>ROUNDDOWN(T11*$D$34/100,0)</f>
        <v>0</v>
      </c>
      <c r="Y11" s="183"/>
      <c r="Z11" s="42"/>
    </row>
    <row r="12" spans="1:28" ht="18.75" customHeight="1">
      <c r="C12" s="16" t="s">
        <v>76</v>
      </c>
      <c r="D12" s="195"/>
      <c r="E12" s="196"/>
      <c r="K12" s="20" t="s">
        <v>7</v>
      </c>
      <c r="L12" s="190" t="s">
        <v>54</v>
      </c>
      <c r="M12" s="191"/>
      <c r="N12" s="182">
        <f>P12+R12</f>
        <v>0</v>
      </c>
      <c r="O12" s="183"/>
      <c r="P12" s="182">
        <f>IF(D30=90,ROUNDDOWN(P11*0.1,-1),0)</f>
        <v>0</v>
      </c>
      <c r="Q12" s="183"/>
      <c r="R12" s="182">
        <f>T12+V12</f>
        <v>0</v>
      </c>
      <c r="S12" s="183"/>
      <c r="T12" s="182">
        <f>IF(D30=90,ROUNDDOWN(T11*0.1,-1),0)</f>
        <v>0</v>
      </c>
      <c r="U12" s="183"/>
      <c r="V12" s="182">
        <f>IF(D30=90,ROUND(V11*0.1,0),0)</f>
        <v>0</v>
      </c>
      <c r="W12" s="183"/>
      <c r="X12" s="182">
        <f>ROUNDDOWN(T12*$D$34/100,0)</f>
        <v>0</v>
      </c>
      <c r="Y12" s="183"/>
      <c r="Z12" s="40">
        <f>X11+Z11</f>
        <v>0</v>
      </c>
    </row>
    <row r="13" spans="1:28" ht="18.75" customHeight="1">
      <c r="C13" s="16" t="s">
        <v>150</v>
      </c>
      <c r="D13" s="208" t="s">
        <v>184</v>
      </c>
      <c r="E13" s="209"/>
      <c r="F13" s="210"/>
      <c r="K13" s="20" t="s">
        <v>8</v>
      </c>
      <c r="L13" s="190" t="s">
        <v>55</v>
      </c>
      <c r="M13" s="191"/>
      <c r="N13" s="182">
        <f>P13+R13</f>
        <v>0</v>
      </c>
      <c r="O13" s="183"/>
      <c r="P13" s="186"/>
      <c r="Q13" s="187"/>
      <c r="R13" s="182">
        <f>T13+V13</f>
        <v>0</v>
      </c>
      <c r="S13" s="183"/>
      <c r="T13" s="192"/>
      <c r="U13" s="193"/>
      <c r="V13" s="192"/>
      <c r="W13" s="193"/>
      <c r="X13" s="182">
        <f>ROUNDDOWN(T13*$D$34/100,0)</f>
        <v>0</v>
      </c>
      <c r="Y13" s="183"/>
    </row>
    <row r="14" spans="1:28" ht="18.75" customHeight="1" thickBot="1">
      <c r="C14" s="43"/>
      <c r="D14" s="67"/>
      <c r="E14" s="67"/>
      <c r="F14" s="67"/>
      <c r="K14" s="20" t="s">
        <v>9</v>
      </c>
      <c r="L14" s="190" t="s">
        <v>14</v>
      </c>
      <c r="M14" s="191"/>
      <c r="N14" s="182">
        <f>N12-N13</f>
        <v>0</v>
      </c>
      <c r="O14" s="183"/>
      <c r="P14" s="182">
        <f>P12-P13</f>
        <v>0</v>
      </c>
      <c r="Q14" s="183"/>
      <c r="R14" s="201">
        <f>R12-R13</f>
        <v>0</v>
      </c>
      <c r="S14" s="202"/>
      <c r="T14" s="240">
        <f>T12-T13</f>
        <v>0</v>
      </c>
      <c r="U14" s="238"/>
      <c r="V14" s="238"/>
      <c r="W14" s="239"/>
      <c r="X14" s="242">
        <f>X12-X13</f>
        <v>0</v>
      </c>
      <c r="Y14" s="243"/>
    </row>
    <row r="15" spans="1:28" ht="18.75" customHeight="1" thickBot="1">
      <c r="A15" s="9" t="s">
        <v>79</v>
      </c>
      <c r="B15" t="s">
        <v>62</v>
      </c>
      <c r="D15" s="11"/>
      <c r="E15"/>
      <c r="K15" s="20" t="s">
        <v>10</v>
      </c>
      <c r="L15" s="190" t="s">
        <v>124</v>
      </c>
      <c r="M15" s="191"/>
      <c r="N15" s="182">
        <f>N11-N14</f>
        <v>0</v>
      </c>
      <c r="O15" s="183"/>
      <c r="P15" s="182">
        <f>P11-P14</f>
        <v>0</v>
      </c>
      <c r="Q15" s="197"/>
      <c r="R15" s="198">
        <f>R11-R14</f>
        <v>0</v>
      </c>
      <c r="S15" s="199"/>
      <c r="T15" s="241">
        <f>T11-T14</f>
        <v>0</v>
      </c>
      <c r="U15" s="189"/>
      <c r="V15" s="189">
        <f>V11-V14</f>
        <v>0</v>
      </c>
      <c r="W15" s="244"/>
      <c r="X15" s="182">
        <f>X11-X14</f>
        <v>0</v>
      </c>
      <c r="Y15" s="183"/>
    </row>
    <row r="16" spans="1:28" ht="18.75" customHeight="1">
      <c r="D16" s="221" t="s">
        <v>174</v>
      </c>
      <c r="E16" s="221"/>
      <c r="F16" s="221"/>
      <c r="G16" s="221"/>
      <c r="H16" s="221"/>
      <c r="I16" s="221"/>
      <c r="K16" s="20" t="s">
        <v>11</v>
      </c>
      <c r="L16" s="190" t="s">
        <v>15</v>
      </c>
      <c r="M16" s="191"/>
      <c r="N16" s="182" t="str">
        <f>IF(N10=0,"",N10-N15)</f>
        <v/>
      </c>
      <c r="O16" s="183"/>
      <c r="P16" s="234"/>
      <c r="Q16" s="235"/>
      <c r="R16" s="236"/>
      <c r="S16" s="237"/>
      <c r="T16" s="222"/>
      <c r="U16" s="223"/>
      <c r="V16" s="223"/>
      <c r="W16" s="224"/>
      <c r="X16" s="234"/>
      <c r="Y16" s="235"/>
    </row>
    <row r="17" spans="1:25" ht="18.75" customHeight="1">
      <c r="C17" s="16" t="s">
        <v>125</v>
      </c>
      <c r="D17" s="218"/>
      <c r="E17" s="220"/>
      <c r="F17" s="220"/>
      <c r="G17" s="219"/>
      <c r="K17" s="14"/>
      <c r="L17" s="211"/>
      <c r="M17" s="211"/>
      <c r="N17" s="15"/>
      <c r="O17" s="15"/>
      <c r="P17" s="15"/>
      <c r="R17" s="21"/>
      <c r="Y17" s="28" t="s">
        <v>117</v>
      </c>
    </row>
    <row r="18" spans="1:25" ht="18.75" customHeight="1">
      <c r="C18" s="16" t="s">
        <v>28</v>
      </c>
      <c r="D18" s="233"/>
      <c r="E18" s="233"/>
      <c r="F18" s="233"/>
      <c r="G18" s="17" t="s">
        <v>17</v>
      </c>
      <c r="K18" s="31" t="s">
        <v>70</v>
      </c>
      <c r="L18" s="213" t="s">
        <v>57</v>
      </c>
      <c r="M18" s="214"/>
      <c r="N18" s="227">
        <f>+R11-R12</f>
        <v>0</v>
      </c>
      <c r="O18" s="228"/>
      <c r="P18" t="s">
        <v>67</v>
      </c>
    </row>
    <row r="19" spans="1:25" ht="18.75" customHeight="1">
      <c r="C19" s="16" t="s">
        <v>29</v>
      </c>
      <c r="D19" s="218"/>
      <c r="E19" s="219"/>
      <c r="K19" s="32" t="s">
        <v>71</v>
      </c>
      <c r="L19" s="229" t="s">
        <v>58</v>
      </c>
      <c r="M19" s="230"/>
      <c r="N19" s="231">
        <f>+V11</f>
        <v>0</v>
      </c>
      <c r="O19" s="232"/>
    </row>
    <row r="20" spans="1:25" ht="18.75" customHeight="1">
      <c r="C20" s="16" t="s">
        <v>30</v>
      </c>
      <c r="D20" s="195"/>
      <c r="E20" s="196"/>
      <c r="K20" s="17" t="s">
        <v>72</v>
      </c>
      <c r="L20" s="190" t="s">
        <v>59</v>
      </c>
      <c r="M20" s="191"/>
      <c r="N20" s="225">
        <f>+N19+N18</f>
        <v>0</v>
      </c>
      <c r="O20" s="226"/>
    </row>
    <row r="21" spans="1:25" ht="18.75" customHeight="1">
      <c r="C21" s="17" t="s">
        <v>83</v>
      </c>
      <c r="D21" s="212"/>
      <c r="E21" s="212"/>
      <c r="F21" s="212"/>
      <c r="G21" s="212"/>
      <c r="H21" s="212"/>
      <c r="I21" s="212"/>
      <c r="K21" s="17" t="s">
        <v>73</v>
      </c>
      <c r="L21" s="190" t="s">
        <v>113</v>
      </c>
      <c r="M21" s="191"/>
      <c r="N21" s="225">
        <f>+T12-X12</f>
        <v>0</v>
      </c>
      <c r="O21" s="226"/>
      <c r="P21" s="21"/>
    </row>
    <row r="22" spans="1:25" ht="18.75" customHeight="1">
      <c r="C22" s="16" t="s">
        <v>82</v>
      </c>
      <c r="D22" s="212"/>
      <c r="E22" s="212"/>
      <c r="F22" s="212"/>
      <c r="G22" s="212"/>
      <c r="H22" s="212"/>
      <c r="I22" s="212"/>
      <c r="K22" s="17" t="s">
        <v>74</v>
      </c>
      <c r="L22" s="190" t="s">
        <v>123</v>
      </c>
      <c r="M22" s="191"/>
      <c r="N22" s="225">
        <f>N20+N21</f>
        <v>0</v>
      </c>
      <c r="O22" s="226"/>
      <c r="P22" t="s">
        <v>69</v>
      </c>
    </row>
    <row r="23" spans="1:25" ht="18.75" customHeight="1">
      <c r="A23" s="9" t="s">
        <v>40</v>
      </c>
      <c r="B23" t="s">
        <v>41</v>
      </c>
      <c r="D23" s="11"/>
      <c r="E23"/>
    </row>
    <row r="24" spans="1:25" ht="18.75" customHeight="1">
      <c r="D24" s="11"/>
      <c r="E24"/>
    </row>
    <row r="25" spans="1:25" ht="18.75" customHeight="1">
      <c r="C25" s="16" t="s">
        <v>173</v>
      </c>
      <c r="D25" s="205"/>
      <c r="E25" s="206"/>
      <c r="F25" s="207"/>
      <c r="G25" s="1"/>
    </row>
    <row r="26" spans="1:25" ht="18.75" customHeight="1">
      <c r="C26" s="16" t="s">
        <v>138</v>
      </c>
      <c r="D26" s="215"/>
      <c r="E26" s="216"/>
      <c r="F26" s="216"/>
      <c r="G26" s="216"/>
      <c r="H26" s="216"/>
      <c r="I26" s="217"/>
    </row>
    <row r="27" spans="1:25" ht="16.5" customHeight="1">
      <c r="C27" s="16" t="s">
        <v>100</v>
      </c>
      <c r="D27" s="218"/>
      <c r="E27" s="219"/>
    </row>
    <row r="28" spans="1:25" ht="16.5" customHeight="1">
      <c r="C28" s="16" t="s">
        <v>119</v>
      </c>
      <c r="D28" s="218"/>
      <c r="E28" s="219"/>
    </row>
    <row r="29" spans="1:25" ht="17.25" customHeight="1">
      <c r="C29" s="16" t="s">
        <v>118</v>
      </c>
      <c r="D29" s="29" t="s">
        <v>39</v>
      </c>
      <c r="E29" s="33"/>
      <c r="F29" s="34" t="s">
        <v>2</v>
      </c>
    </row>
    <row r="30" spans="1:25" ht="17.25" customHeight="1">
      <c r="C30" s="16" t="s">
        <v>25</v>
      </c>
      <c r="D30" s="33"/>
      <c r="E30" s="19" t="s">
        <v>19</v>
      </c>
      <c r="F30" s="11"/>
    </row>
    <row r="31" spans="1:25" ht="17.25" customHeight="1">
      <c r="C31" s="16" t="s">
        <v>126</v>
      </c>
      <c r="D31" s="33"/>
      <c r="E31" s="19" t="s">
        <v>19</v>
      </c>
      <c r="F31" s="11"/>
    </row>
    <row r="32" spans="1:25" ht="17.25" customHeight="1">
      <c r="C32" s="16" t="s">
        <v>127</v>
      </c>
      <c r="D32" s="35"/>
      <c r="E32" s="19" t="s">
        <v>19</v>
      </c>
      <c r="F32" s="30" t="s">
        <v>129</v>
      </c>
      <c r="G32" s="36" t="str">
        <f>IF(D32="","",120)</f>
        <v/>
      </c>
      <c r="H32" s="19" t="s">
        <v>130</v>
      </c>
    </row>
    <row r="33" spans="3:10" ht="17.25" customHeight="1">
      <c r="C33" s="16" t="s">
        <v>128</v>
      </c>
      <c r="D33" s="35"/>
      <c r="E33" s="19" t="s">
        <v>19</v>
      </c>
      <c r="F33" s="30" t="s">
        <v>129</v>
      </c>
      <c r="G33" s="36" t="str">
        <f>IF(D33="","",120)</f>
        <v/>
      </c>
      <c r="H33" s="19" t="s">
        <v>130</v>
      </c>
    </row>
    <row r="34" spans="3:10" ht="20.100000000000001" customHeight="1">
      <c r="C34" s="16" t="s">
        <v>68</v>
      </c>
      <c r="D34" s="33"/>
      <c r="E34" s="18" t="s">
        <v>19</v>
      </c>
      <c r="J34" s="39"/>
    </row>
    <row r="35" spans="3:10" ht="16.5" customHeight="1">
      <c r="C35" s="16" t="s">
        <v>140</v>
      </c>
      <c r="D35" s="35"/>
      <c r="E35" s="37"/>
      <c r="F35" s="38"/>
      <c r="G35" s="38"/>
      <c r="H35" s="38"/>
      <c r="I35" s="38"/>
    </row>
    <row r="36" spans="3:10">
      <c r="C36" s="43"/>
      <c r="D36" s="43"/>
      <c r="E36" s="43"/>
      <c r="F36" s="68"/>
      <c r="G36" s="68"/>
      <c r="H36" s="68"/>
      <c r="I36" s="68"/>
    </row>
    <row r="37" spans="3:10">
      <c r="C37" s="43"/>
      <c r="D37" s="43"/>
      <c r="E37" s="43"/>
      <c r="F37" s="68"/>
      <c r="G37" s="68"/>
      <c r="H37" s="68"/>
      <c r="I37" s="68"/>
    </row>
    <row r="38" spans="3:10">
      <c r="C38" s="43"/>
      <c r="D38" s="43"/>
      <c r="E38" s="43"/>
      <c r="F38" s="68"/>
      <c r="G38" s="68"/>
      <c r="H38" s="68"/>
      <c r="I38" s="68"/>
    </row>
    <row r="40" spans="3:10">
      <c r="C40" s="203" t="s">
        <v>102</v>
      </c>
      <c r="D40" s="203"/>
      <c r="E40" s="203"/>
      <c r="F40" s="203"/>
      <c r="G40" s="203"/>
    </row>
    <row r="41" spans="3:10">
      <c r="C41" s="203"/>
      <c r="D41" s="203"/>
      <c r="E41" s="203"/>
      <c r="F41" s="203"/>
      <c r="G41" s="203"/>
    </row>
    <row r="42" spans="3:10">
      <c r="C42" s="203" t="s">
        <v>103</v>
      </c>
      <c r="D42" s="203"/>
      <c r="E42" s="203"/>
      <c r="F42" s="203"/>
      <c r="G42" s="203"/>
    </row>
    <row r="43" spans="3:10">
      <c r="C43" s="203"/>
      <c r="D43" s="203"/>
      <c r="E43" s="203"/>
      <c r="F43" s="203"/>
      <c r="G43" s="203"/>
    </row>
    <row r="44" spans="3:10">
      <c r="C44" s="21" t="s">
        <v>104</v>
      </c>
    </row>
    <row r="45" spans="3:10">
      <c r="C45" s="204" t="s">
        <v>105</v>
      </c>
      <c r="D45" s="204"/>
      <c r="E45" s="204"/>
      <c r="F45" s="204"/>
      <c r="G45" s="204"/>
      <c r="H45" s="204"/>
    </row>
    <row r="46" spans="3:10">
      <c r="C46" s="204"/>
      <c r="D46" s="204"/>
      <c r="E46" s="204"/>
      <c r="F46" s="204"/>
      <c r="G46" s="204"/>
      <c r="H46" s="204"/>
    </row>
    <row r="47" spans="3:10">
      <c r="C47" s="21" t="s">
        <v>84</v>
      </c>
    </row>
  </sheetData>
  <sheetProtection password="D52A" sheet="1"/>
  <mergeCells count="98">
    <mergeCell ref="Z7:Z9"/>
    <mergeCell ref="D11:E11"/>
    <mergeCell ref="L10:M10"/>
    <mergeCell ref="N10:O10"/>
    <mergeCell ref="P10:Q10"/>
    <mergeCell ref="T9:U9"/>
    <mergeCell ref="V9:W9"/>
    <mergeCell ref="X7:Y9"/>
    <mergeCell ref="D9:I9"/>
    <mergeCell ref="N8:O9"/>
    <mergeCell ref="X10:Y10"/>
    <mergeCell ref="V11:W11"/>
    <mergeCell ref="X11:Y11"/>
    <mergeCell ref="P8:Q9"/>
    <mergeCell ref="R8:S9"/>
    <mergeCell ref="D5:E5"/>
    <mergeCell ref="D7:E7"/>
    <mergeCell ref="D8:I8"/>
    <mergeCell ref="K7:M9"/>
    <mergeCell ref="N7:W7"/>
    <mergeCell ref="T8:W8"/>
    <mergeCell ref="N6:P6"/>
    <mergeCell ref="R6:T6"/>
    <mergeCell ref="X16:Y16"/>
    <mergeCell ref="L16:M16"/>
    <mergeCell ref="N16:O16"/>
    <mergeCell ref="X15:Y15"/>
    <mergeCell ref="L13:M13"/>
    <mergeCell ref="N13:O13"/>
    <mergeCell ref="P13:Q13"/>
    <mergeCell ref="R13:S13"/>
    <mergeCell ref="V13:W13"/>
    <mergeCell ref="T13:U13"/>
    <mergeCell ref="X13:Y13"/>
    <mergeCell ref="V14:W14"/>
    <mergeCell ref="T14:U14"/>
    <mergeCell ref="T15:U15"/>
    <mergeCell ref="X14:Y14"/>
    <mergeCell ref="V15:W15"/>
    <mergeCell ref="C40:G41"/>
    <mergeCell ref="D17:G17"/>
    <mergeCell ref="D16:I16"/>
    <mergeCell ref="T16:U16"/>
    <mergeCell ref="V16:W16"/>
    <mergeCell ref="N22:O22"/>
    <mergeCell ref="N21:O21"/>
    <mergeCell ref="N20:O20"/>
    <mergeCell ref="N18:O18"/>
    <mergeCell ref="D19:E19"/>
    <mergeCell ref="L19:M19"/>
    <mergeCell ref="N19:O19"/>
    <mergeCell ref="D18:F18"/>
    <mergeCell ref="P16:Q16"/>
    <mergeCell ref="R16:S16"/>
    <mergeCell ref="C42:G43"/>
    <mergeCell ref="C45:H46"/>
    <mergeCell ref="D25:F25"/>
    <mergeCell ref="L22:M22"/>
    <mergeCell ref="D13:F13"/>
    <mergeCell ref="L21:M21"/>
    <mergeCell ref="D20:E20"/>
    <mergeCell ref="L17:M17"/>
    <mergeCell ref="D21:I21"/>
    <mergeCell ref="L18:M18"/>
    <mergeCell ref="L20:M20"/>
    <mergeCell ref="L15:M15"/>
    <mergeCell ref="D26:I26"/>
    <mergeCell ref="D27:E27"/>
    <mergeCell ref="D28:E28"/>
    <mergeCell ref="D22:I22"/>
    <mergeCell ref="N15:O15"/>
    <mergeCell ref="P15:Q15"/>
    <mergeCell ref="R15:S15"/>
    <mergeCell ref="L14:M14"/>
    <mergeCell ref="U6:W6"/>
    <mergeCell ref="N14:O14"/>
    <mergeCell ref="P14:Q14"/>
    <mergeCell ref="R14:S14"/>
    <mergeCell ref="T10:U10"/>
    <mergeCell ref="T12:U12"/>
    <mergeCell ref="R10:S10"/>
    <mergeCell ref="V10:W10"/>
    <mergeCell ref="X6:Z6"/>
    <mergeCell ref="D6:E6"/>
    <mergeCell ref="F6:I6"/>
    <mergeCell ref="V12:W12"/>
    <mergeCell ref="L11:M11"/>
    <mergeCell ref="N11:O11"/>
    <mergeCell ref="P11:Q11"/>
    <mergeCell ref="R11:S11"/>
    <mergeCell ref="L12:M12"/>
    <mergeCell ref="P12:Q12"/>
    <mergeCell ref="R12:S12"/>
    <mergeCell ref="N12:O12"/>
    <mergeCell ref="T11:U11"/>
    <mergeCell ref="D10:I10"/>
    <mergeCell ref="D12:E12"/>
    <mergeCell ref="X12:Y12"/>
  </mergeCells>
  <phoneticPr fontId="1"/>
  <conditionalFormatting sqref="D13">
    <cfRule type="containsBlanks" dxfId="70" priority="1">
      <formula>LEN(TRIM(D13))=0</formula>
    </cfRule>
  </conditionalFormatting>
  <conditionalFormatting sqref="D17 D18:F18">
    <cfRule type="containsBlanks" dxfId="69" priority="30">
      <formula>LEN(TRIM(D17))=0</formula>
    </cfRule>
  </conditionalFormatting>
  <conditionalFormatting sqref="D26">
    <cfRule type="containsBlanks" dxfId="68" priority="35">
      <formula>LEN(TRIM(D26))=0</formula>
    </cfRule>
  </conditionalFormatting>
  <conditionalFormatting sqref="D30:D31">
    <cfRule type="containsBlanks" dxfId="67" priority="18">
      <formula>LEN(TRIM(D30))=0</formula>
    </cfRule>
  </conditionalFormatting>
  <conditionalFormatting sqref="D32:D33">
    <cfRule type="containsBlanks" dxfId="66" priority="14">
      <formula>LEN(TRIM(D32))=0</formula>
    </cfRule>
  </conditionalFormatting>
  <conditionalFormatting sqref="D34">
    <cfRule type="containsBlanks" dxfId="65" priority="37">
      <formula>LEN(TRIM(D34))=0</formula>
    </cfRule>
  </conditionalFormatting>
  <conditionalFormatting sqref="D35">
    <cfRule type="containsBlanks" dxfId="64" priority="12">
      <formula>LEN(TRIM(D35))=0</formula>
    </cfRule>
  </conditionalFormatting>
  <conditionalFormatting sqref="D5:E7">
    <cfRule type="containsBlanks" dxfId="63" priority="3">
      <formula>LEN(TRIM(D5))=0</formula>
    </cfRule>
  </conditionalFormatting>
  <conditionalFormatting sqref="D11:E12">
    <cfRule type="containsBlanks" dxfId="62" priority="2">
      <formula>LEN(TRIM(D11))=0</formula>
    </cfRule>
  </conditionalFormatting>
  <conditionalFormatting sqref="D19:E20">
    <cfRule type="containsBlanks" dxfId="61" priority="31">
      <formula>LEN(TRIM(D19))=0</formula>
    </cfRule>
  </conditionalFormatting>
  <conditionalFormatting sqref="D27:E28">
    <cfRule type="containsBlanks" dxfId="60" priority="26">
      <formula>LEN(TRIM(D27))=0</formula>
    </cfRule>
  </conditionalFormatting>
  <conditionalFormatting sqref="D25:F25">
    <cfRule type="containsBlanks" dxfId="59" priority="34">
      <formula>LEN(TRIM(D25))=0</formula>
    </cfRule>
  </conditionalFormatting>
  <conditionalFormatting sqref="D8:I10 E32">
    <cfRule type="containsBlanks" dxfId="58" priority="28">
      <formula>LEN(TRIM(D8))=0</formula>
    </cfRule>
  </conditionalFormatting>
  <conditionalFormatting sqref="D21:I22">
    <cfRule type="containsBlanks" dxfId="57" priority="33">
      <formula>LEN(TRIM(D21))=0</formula>
    </cfRule>
  </conditionalFormatting>
  <conditionalFormatting sqref="E29">
    <cfRule type="containsBlanks" dxfId="56" priority="36">
      <formula>LEN(TRIM(E29))=0</formula>
    </cfRule>
  </conditionalFormatting>
  <conditionalFormatting sqref="E35">
    <cfRule type="containsBlanks" dxfId="55" priority="13">
      <formula>LEN(TRIM(E35))=0</formula>
    </cfRule>
  </conditionalFormatting>
  <conditionalFormatting sqref="H32:H33">
    <cfRule type="containsBlanks" dxfId="54" priority="16">
      <formula>LEN(TRIM(H32))=0</formula>
    </cfRule>
  </conditionalFormatting>
  <conditionalFormatting sqref="M4">
    <cfRule type="containsBlanks" dxfId="53" priority="38">
      <formula>LEN(TRIM(M4))=0</formula>
    </cfRule>
  </conditionalFormatting>
  <conditionalFormatting sqref="N5:N6">
    <cfRule type="containsBlanks" dxfId="52" priority="5">
      <formula>LEN(TRIM(N5))=0</formula>
    </cfRule>
  </conditionalFormatting>
  <conditionalFormatting sqref="N19:O19">
    <cfRule type="containsBlanks" dxfId="51" priority="27">
      <formula>LEN(TRIM(N19))=0</formula>
    </cfRule>
  </conditionalFormatting>
  <conditionalFormatting sqref="P5">
    <cfRule type="containsBlanks" dxfId="50" priority="40">
      <formula>LEN(TRIM(P5))=0</formula>
    </cfRule>
  </conditionalFormatting>
  <conditionalFormatting sqref="P10:Q11 P13:Q13">
    <cfRule type="containsBlanks" dxfId="49" priority="41">
      <formula>LEN(TRIM(P10))=0</formula>
    </cfRule>
  </conditionalFormatting>
  <conditionalFormatting sqref="R6 U6 X6">
    <cfRule type="containsBlanks" dxfId="48" priority="4">
      <formula>LEN(TRIM(R6))=0</formula>
    </cfRule>
  </conditionalFormatting>
  <conditionalFormatting sqref="R10:W11">
    <cfRule type="containsBlanks" dxfId="47" priority="6">
      <formula>LEN(TRIM(R10))=0</formula>
    </cfRule>
  </conditionalFormatting>
  <conditionalFormatting sqref="T13:W13">
    <cfRule type="containsBlanks" dxfId="46" priority="9">
      <formula>LEN(TRIM(T13))=0</formula>
    </cfRule>
  </conditionalFormatting>
  <conditionalFormatting sqref="X10:Y11">
    <cfRule type="containsBlanks" dxfId="45" priority="25">
      <formula>LEN(TRIM(X10))=0</formula>
    </cfRule>
  </conditionalFormatting>
  <conditionalFormatting sqref="X13:Y13">
    <cfRule type="containsBlanks" dxfId="44" priority="24">
      <formula>LEN(TRIM(X13))=0</formula>
    </cfRule>
  </conditionalFormatting>
  <dataValidations disablePrompts="1" count="3">
    <dataValidation type="list" allowBlank="1" showInputMessage="1" showErrorMessage="1" sqref="D19:E19">
      <formula1>$AB$3:$AB$4</formula1>
    </dataValidation>
    <dataValidation type="list" allowBlank="1" showInputMessage="1" showErrorMessage="1" sqref="D35">
      <formula1>$AB$6:$AB$8</formula1>
    </dataValidation>
    <dataValidation type="list" allowBlank="1" showInputMessage="1" showErrorMessage="1" sqref="E35">
      <formula1>$AB$3:$AB$5</formula1>
    </dataValidation>
  </dataValidations>
  <hyperlinks>
    <hyperlink ref="D13" r:id="rId1"/>
  </hyperlinks>
  <pageMargins left="0.39370078740157483" right="0.19685039370078741" top="0.74803149606299213" bottom="0.43307086614173229" header="0.31496062992125984" footer="0.31496062992125984"/>
  <pageSetup paperSize="9" scale="74" orientation="landscape" cellComments="asDisplayed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J43"/>
  <sheetViews>
    <sheetView showGridLines="0" showRowColHeaders="0" showOutlineSymbols="0" zoomScale="77" zoomScaleNormal="77" workbookViewId="0">
      <selection activeCell="T4" sqref="T4:Z4"/>
    </sheetView>
  </sheetViews>
  <sheetFormatPr defaultRowHeight="13.5"/>
  <cols>
    <col min="1" max="1" width="4.625" style="9" customWidth="1"/>
    <col min="2" max="2" width="2.375" customWidth="1"/>
    <col min="3" max="3" width="19.125" customWidth="1"/>
    <col min="4" max="4" width="9.375" customWidth="1"/>
    <col min="5" max="5" width="8" style="11" customWidth="1"/>
    <col min="6" max="9" width="8.75" customWidth="1"/>
    <col min="10" max="10" width="1.875" customWidth="1"/>
    <col min="11" max="11" width="3.625" customWidth="1"/>
    <col min="12" max="12" width="13.125" customWidth="1"/>
    <col min="13" max="13" width="8.875" customWidth="1"/>
    <col min="14" max="14" width="9.5" customWidth="1"/>
    <col min="15" max="15" width="5.25" customWidth="1"/>
    <col min="16" max="16" width="9" customWidth="1"/>
    <col min="17" max="17" width="5.625" customWidth="1"/>
    <col min="18" max="25" width="7.25" customWidth="1"/>
    <col min="26" max="26" width="12.75" customWidth="1"/>
    <col min="27" max="27" width="2.625" hidden="1" customWidth="1"/>
    <col min="28" max="28" width="9" customWidth="1"/>
    <col min="30" max="30" width="0" hidden="1" customWidth="1"/>
  </cols>
  <sheetData>
    <row r="1" spans="1:36" ht="21">
      <c r="A1" s="164" t="s">
        <v>65</v>
      </c>
      <c r="B1" s="86"/>
      <c r="C1" s="86"/>
      <c r="D1" s="86"/>
      <c r="E1" s="133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 spans="1:36" ht="7.5" customHeight="1">
      <c r="A2" s="132"/>
      <c r="B2" s="86"/>
      <c r="C2" s="86"/>
      <c r="D2" s="86"/>
      <c r="E2" s="133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pans="1:36" ht="18.75" customHeight="1">
      <c r="A3" s="132" t="s">
        <v>38</v>
      </c>
      <c r="B3" s="86" t="s">
        <v>42</v>
      </c>
      <c r="C3" s="86"/>
      <c r="D3" s="86"/>
      <c r="E3" s="133"/>
      <c r="F3" s="86"/>
      <c r="G3" s="86"/>
      <c r="H3" s="86"/>
      <c r="I3" s="86"/>
      <c r="J3" s="86"/>
      <c r="K3" s="165" t="s">
        <v>43</v>
      </c>
      <c r="L3" s="86" t="s">
        <v>276</v>
      </c>
      <c r="M3" s="86"/>
      <c r="N3" s="86"/>
      <c r="O3" s="166"/>
      <c r="P3" s="133"/>
      <c r="Q3" s="86"/>
      <c r="R3" s="86"/>
      <c r="S3" s="86"/>
      <c r="T3" s="86"/>
      <c r="U3" s="86"/>
      <c r="V3" s="86"/>
      <c r="W3" s="86"/>
      <c r="X3" s="86"/>
      <c r="Y3" s="86"/>
      <c r="Z3" s="86"/>
      <c r="AA3" t="s">
        <v>111</v>
      </c>
    </row>
    <row r="4" spans="1:36" ht="18.75" customHeight="1">
      <c r="A4" s="132" t="s">
        <v>61</v>
      </c>
      <c r="B4" s="86" t="s">
        <v>63</v>
      </c>
      <c r="C4" s="86"/>
      <c r="D4" s="86"/>
      <c r="E4" s="133"/>
      <c r="F4" s="346" t="s">
        <v>283</v>
      </c>
      <c r="G4" s="347"/>
      <c r="H4" s="347"/>
      <c r="I4" s="347"/>
      <c r="J4" s="347"/>
      <c r="K4" s="348"/>
      <c r="L4" s="134" t="s">
        <v>86</v>
      </c>
      <c r="M4" s="135">
        <v>2</v>
      </c>
      <c r="N4" s="134" t="s">
        <v>66</v>
      </c>
      <c r="O4" s="136"/>
      <c r="P4" s="136"/>
      <c r="Q4" s="136"/>
      <c r="R4" s="86"/>
      <c r="S4" s="86"/>
      <c r="T4" s="519" t="s">
        <v>291</v>
      </c>
      <c r="U4" s="519"/>
      <c r="V4" s="519"/>
      <c r="W4" s="519"/>
      <c r="X4" s="519"/>
      <c r="Y4" s="519"/>
      <c r="Z4" s="519"/>
      <c r="AA4" t="s">
        <v>112</v>
      </c>
      <c r="AB4" s="84" t="s">
        <v>277</v>
      </c>
      <c r="AC4" s="82"/>
      <c r="AD4" s="83"/>
    </row>
    <row r="5" spans="1:36" ht="18.75" customHeight="1">
      <c r="A5" s="132"/>
      <c r="B5" s="86"/>
      <c r="C5" s="137" t="s">
        <v>155</v>
      </c>
      <c r="D5" s="279"/>
      <c r="E5" s="280"/>
      <c r="F5" s="138" t="s">
        <v>282</v>
      </c>
      <c r="G5" s="139"/>
      <c r="H5" s="139"/>
      <c r="I5" s="139"/>
      <c r="J5" s="140"/>
      <c r="K5" s="141"/>
      <c r="L5" s="134" t="s">
        <v>78</v>
      </c>
      <c r="M5" s="134" t="s">
        <v>77</v>
      </c>
      <c r="N5" s="354"/>
      <c r="O5" s="355"/>
      <c r="P5" s="356"/>
      <c r="Q5" s="134"/>
      <c r="R5" s="336" t="s">
        <v>161</v>
      </c>
      <c r="S5" s="337"/>
      <c r="T5" s="324"/>
      <c r="U5" s="353"/>
      <c r="V5" s="353"/>
      <c r="W5" s="353"/>
      <c r="X5" s="353"/>
      <c r="Y5" s="353"/>
      <c r="Z5" s="325"/>
      <c r="AB5" s="80" t="s">
        <v>278</v>
      </c>
      <c r="AC5" s="80"/>
      <c r="AD5" s="80"/>
      <c r="AE5" s="80"/>
      <c r="AF5" s="80"/>
      <c r="AG5" s="80"/>
      <c r="AH5" s="80"/>
      <c r="AI5" s="80"/>
      <c r="AJ5" s="80"/>
    </row>
    <row r="6" spans="1:36" ht="18.75" customHeight="1">
      <c r="A6" s="132"/>
      <c r="B6" s="86"/>
      <c r="C6" s="137" t="s">
        <v>191</v>
      </c>
      <c r="D6" s="279"/>
      <c r="E6" s="280"/>
      <c r="F6" s="138" t="s">
        <v>284</v>
      </c>
      <c r="G6" s="139"/>
      <c r="H6" s="139"/>
      <c r="I6" s="139"/>
      <c r="J6" s="140"/>
      <c r="K6" s="141"/>
      <c r="L6" s="134" t="s">
        <v>179</v>
      </c>
      <c r="M6" s="134" t="s">
        <v>270</v>
      </c>
      <c r="N6" s="350" t="str">
        <f>IF(N5="","",IF(E28=15,EOMONTH(N5,-2)+16,IF(E28=20,EOMONTH(N5,-2)+21,EOMONTH(N5,-2)+16)))</f>
        <v/>
      </c>
      <c r="O6" s="351"/>
      <c r="P6" s="352"/>
      <c r="Q6" s="134" t="s">
        <v>271</v>
      </c>
      <c r="R6" s="350" t="str">
        <f>IF(N5="","",+N5)</f>
        <v/>
      </c>
      <c r="S6" s="351"/>
      <c r="T6" s="206"/>
      <c r="U6" s="207"/>
      <c r="V6" s="376"/>
      <c r="W6" s="206"/>
      <c r="X6" s="206"/>
      <c r="Y6" s="206"/>
      <c r="Z6" s="207"/>
      <c r="AA6" t="s">
        <v>141</v>
      </c>
      <c r="AB6" s="80" t="s">
        <v>281</v>
      </c>
      <c r="AC6" s="80"/>
      <c r="AD6" s="80"/>
      <c r="AE6" s="80"/>
      <c r="AF6" s="80"/>
      <c r="AG6" s="80"/>
      <c r="AH6" s="80"/>
      <c r="AI6" s="80"/>
      <c r="AJ6" s="80"/>
    </row>
    <row r="7" spans="1:36" ht="18.75" customHeight="1">
      <c r="A7" s="132"/>
      <c r="B7" s="86"/>
      <c r="C7" s="137" t="s">
        <v>26</v>
      </c>
      <c r="D7" s="368"/>
      <c r="E7" s="369"/>
      <c r="F7" s="343" t="s">
        <v>286</v>
      </c>
      <c r="G7" s="344"/>
      <c r="H7" s="344"/>
      <c r="I7" s="344"/>
      <c r="J7" s="344"/>
      <c r="K7" s="345"/>
      <c r="L7" s="134" t="s">
        <v>275</v>
      </c>
      <c r="M7" s="366" t="str">
        <f>IF(N5="","",(IF(WEEKDAY(Q7)=7,Q7-1,IF(WEEKDAY(Q7)=1,Q7-2,Q7))+V7))</f>
        <v/>
      </c>
      <c r="N7" s="366"/>
      <c r="O7" s="336" t="s">
        <v>273</v>
      </c>
      <c r="P7" s="337"/>
      <c r="Q7" s="366" t="str">
        <f>IF(N5="","",IF(E28=15,EOMONTH(N5,0)+25,IF(E28=20,EOMONTH(N5,1),EOMONTH(N5,0)+25)))</f>
        <v/>
      </c>
      <c r="R7" s="366"/>
      <c r="S7" s="375"/>
      <c r="T7" s="332" t="s">
        <v>274</v>
      </c>
      <c r="U7" s="333"/>
      <c r="V7" s="334"/>
      <c r="W7" s="335"/>
      <c r="X7" s="143">
        <v>0</v>
      </c>
      <c r="Y7" s="143"/>
      <c r="Z7" s="144"/>
      <c r="AB7" s="80" t="s">
        <v>279</v>
      </c>
      <c r="AC7" s="81"/>
      <c r="AD7" s="81"/>
      <c r="AE7" s="81"/>
      <c r="AF7" s="81"/>
      <c r="AG7" s="81"/>
      <c r="AH7" s="81"/>
      <c r="AI7" s="81"/>
      <c r="AJ7" s="80"/>
    </row>
    <row r="8" spans="1:36" ht="18.75" customHeight="1">
      <c r="A8" s="132"/>
      <c r="B8" s="86"/>
      <c r="C8" s="137" t="s">
        <v>27</v>
      </c>
      <c r="D8" s="324"/>
      <c r="E8" s="353"/>
      <c r="F8" s="370"/>
      <c r="G8" s="370"/>
      <c r="H8" s="370"/>
      <c r="I8" s="371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B8" s="81" t="s">
        <v>280</v>
      </c>
      <c r="AC8" s="80"/>
      <c r="AD8" s="80"/>
      <c r="AE8" s="80"/>
      <c r="AF8" s="80"/>
      <c r="AG8" s="80"/>
      <c r="AH8" s="80"/>
      <c r="AI8" s="80"/>
      <c r="AJ8" s="80"/>
    </row>
    <row r="9" spans="1:36" ht="18.75" customHeight="1">
      <c r="A9" s="132"/>
      <c r="B9" s="86"/>
      <c r="C9" s="137" t="s">
        <v>80</v>
      </c>
      <c r="D9" s="324"/>
      <c r="E9" s="353"/>
      <c r="F9" s="353"/>
      <c r="G9" s="353"/>
      <c r="H9" s="353"/>
      <c r="I9" s="325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</row>
    <row r="10" spans="1:36" ht="18.75" customHeight="1">
      <c r="A10" s="132"/>
      <c r="B10" s="86"/>
      <c r="C10" s="137" t="s">
        <v>81</v>
      </c>
      <c r="D10" s="324"/>
      <c r="E10" s="353"/>
      <c r="F10" s="353"/>
      <c r="G10" s="353"/>
      <c r="H10" s="353"/>
      <c r="I10" s="325"/>
      <c r="J10" s="86"/>
      <c r="K10" s="86"/>
      <c r="L10" s="357"/>
      <c r="M10" s="358"/>
      <c r="N10" s="359"/>
      <c r="O10" s="383" t="s">
        <v>172</v>
      </c>
      <c r="P10" s="384"/>
      <c r="Q10" s="384"/>
      <c r="R10" s="384"/>
      <c r="S10" s="384"/>
      <c r="T10" s="384"/>
      <c r="U10" s="384"/>
      <c r="V10" s="384"/>
      <c r="W10" s="384"/>
      <c r="X10" s="385"/>
      <c r="Y10" s="300" t="s">
        <v>115</v>
      </c>
      <c r="Z10" s="301"/>
      <c r="AA10" s="260" t="s">
        <v>142</v>
      </c>
      <c r="AB10" s="276" t="s">
        <v>142</v>
      </c>
    </row>
    <row r="11" spans="1:36" ht="18.75" customHeight="1">
      <c r="A11" s="132"/>
      <c r="B11" s="86"/>
      <c r="C11" s="137" t="s">
        <v>75</v>
      </c>
      <c r="D11" s="368"/>
      <c r="E11" s="369"/>
      <c r="F11" s="145"/>
      <c r="G11" s="145"/>
      <c r="H11" s="145"/>
      <c r="I11" s="145"/>
      <c r="J11" s="86"/>
      <c r="K11" s="86"/>
      <c r="L11" s="360"/>
      <c r="M11" s="361"/>
      <c r="N11" s="362"/>
      <c r="O11" s="386" t="s">
        <v>108</v>
      </c>
      <c r="P11" s="387"/>
      <c r="Q11" s="386" t="s">
        <v>109</v>
      </c>
      <c r="R11" s="387"/>
      <c r="S11" s="300" t="s">
        <v>114</v>
      </c>
      <c r="T11" s="301"/>
      <c r="U11" s="390" t="s">
        <v>116</v>
      </c>
      <c r="V11" s="391"/>
      <c r="W11" s="391"/>
      <c r="X11" s="392"/>
      <c r="Y11" s="302"/>
      <c r="Z11" s="303"/>
      <c r="AA11" s="261"/>
      <c r="AB11" s="277"/>
    </row>
    <row r="12" spans="1:36" ht="18.75" customHeight="1">
      <c r="A12" s="132"/>
      <c r="B12" s="86"/>
      <c r="C12" s="146" t="s">
        <v>76</v>
      </c>
      <c r="D12" s="328"/>
      <c r="E12" s="329"/>
      <c r="F12" s="86"/>
      <c r="G12" s="86"/>
      <c r="H12" s="86"/>
      <c r="I12" s="86"/>
      <c r="J12" s="86"/>
      <c r="K12" s="86"/>
      <c r="L12" s="363"/>
      <c r="M12" s="364"/>
      <c r="N12" s="365"/>
      <c r="O12" s="388"/>
      <c r="P12" s="389"/>
      <c r="Q12" s="388"/>
      <c r="R12" s="389"/>
      <c r="S12" s="304"/>
      <c r="T12" s="305"/>
      <c r="U12" s="313" t="s">
        <v>106</v>
      </c>
      <c r="V12" s="314"/>
      <c r="W12" s="315" t="s">
        <v>107</v>
      </c>
      <c r="X12" s="316"/>
      <c r="Y12" s="304"/>
      <c r="Z12" s="305"/>
      <c r="AA12" s="262"/>
      <c r="AB12" s="278"/>
    </row>
    <row r="13" spans="1:36" ht="18.75" customHeight="1">
      <c r="A13" s="132"/>
      <c r="B13" s="86"/>
      <c r="C13" s="137" t="s">
        <v>157</v>
      </c>
      <c r="D13" s="372"/>
      <c r="E13" s="373"/>
      <c r="F13" s="374"/>
      <c r="G13" s="145"/>
      <c r="H13" s="145"/>
      <c r="I13" s="145"/>
      <c r="J13" s="86"/>
      <c r="K13" s="86"/>
      <c r="L13" s="147" t="s">
        <v>45</v>
      </c>
      <c r="M13" s="296" t="s">
        <v>46</v>
      </c>
      <c r="N13" s="297"/>
      <c r="O13" s="298">
        <f>Q13+S13</f>
        <v>0</v>
      </c>
      <c r="P13" s="299"/>
      <c r="Q13" s="338"/>
      <c r="R13" s="339"/>
      <c r="S13" s="298">
        <f>+U13+W13</f>
        <v>0</v>
      </c>
      <c r="T13" s="340"/>
      <c r="U13" s="367"/>
      <c r="V13" s="339"/>
      <c r="W13" s="338"/>
      <c r="X13" s="339"/>
      <c r="Y13" s="298">
        <f>ROUNDDOWN(U13*$D$33/100,0)</f>
        <v>0</v>
      </c>
      <c r="Z13" s="299"/>
      <c r="AA13" s="18"/>
      <c r="AB13" s="148"/>
    </row>
    <row r="14" spans="1:36" ht="18.75" customHeight="1">
      <c r="A14" s="132"/>
      <c r="B14" s="86"/>
      <c r="C14" s="149"/>
      <c r="D14" s="86"/>
      <c r="E14" s="133"/>
      <c r="F14" s="145"/>
      <c r="G14" s="145"/>
      <c r="H14" s="145"/>
      <c r="I14" s="145"/>
      <c r="J14" s="86"/>
      <c r="K14" s="86"/>
      <c r="L14" s="147" t="s">
        <v>47</v>
      </c>
      <c r="M14" s="330" t="s">
        <v>122</v>
      </c>
      <c r="N14" s="331"/>
      <c r="O14" s="298">
        <f>Q14+S14</f>
        <v>0</v>
      </c>
      <c r="P14" s="299"/>
      <c r="Q14" s="338"/>
      <c r="R14" s="339"/>
      <c r="S14" s="298">
        <f>+U14+W14</f>
        <v>0</v>
      </c>
      <c r="T14" s="340"/>
      <c r="U14" s="367"/>
      <c r="V14" s="339"/>
      <c r="W14" s="338"/>
      <c r="X14" s="339"/>
      <c r="Y14" s="298">
        <f>ROUNDDOWN(U14*$D$33/100,0)</f>
        <v>0</v>
      </c>
      <c r="Z14" s="299"/>
      <c r="AA14" s="41"/>
      <c r="AB14" s="150"/>
    </row>
    <row r="15" spans="1:36" ht="18.75" customHeight="1">
      <c r="A15" s="132" t="s">
        <v>79</v>
      </c>
      <c r="B15" s="86" t="s">
        <v>62</v>
      </c>
      <c r="C15" s="86"/>
      <c r="D15" s="349"/>
      <c r="E15" s="349"/>
      <c r="F15" s="349"/>
      <c r="G15" s="349"/>
      <c r="H15" s="349"/>
      <c r="I15" s="349"/>
      <c r="J15" s="86"/>
      <c r="K15" s="86"/>
      <c r="L15" s="147" t="s">
        <v>48</v>
      </c>
      <c r="M15" s="296" t="s">
        <v>54</v>
      </c>
      <c r="N15" s="297"/>
      <c r="O15" s="298">
        <f>Q15+S15</f>
        <v>0</v>
      </c>
      <c r="P15" s="299"/>
      <c r="Q15" s="338"/>
      <c r="R15" s="339"/>
      <c r="S15" s="298">
        <f>+U15+W15</f>
        <v>0</v>
      </c>
      <c r="T15" s="299"/>
      <c r="U15" s="298">
        <f>IF(D29=90,ROUNDDOWN(U14*0.1,-1),0)</f>
        <v>0</v>
      </c>
      <c r="V15" s="299"/>
      <c r="W15" s="298">
        <f>IF(D29=90,ROUNDDOWN(W14*0.1,-1),0)</f>
        <v>0</v>
      </c>
      <c r="X15" s="299"/>
      <c r="Y15" s="298">
        <f>ROUNDDOWN(U15*$D$33/100,0)</f>
        <v>0</v>
      </c>
      <c r="Z15" s="299"/>
      <c r="AA15" s="40">
        <f>Y14+AA14</f>
        <v>0</v>
      </c>
      <c r="AB15" s="151">
        <f>Y14+AB14</f>
        <v>0</v>
      </c>
      <c r="AD15">
        <f>+AC12</f>
        <v>0</v>
      </c>
    </row>
    <row r="16" spans="1:36" ht="18.75" customHeight="1">
      <c r="A16" s="132"/>
      <c r="B16" s="86"/>
      <c r="C16" s="137" t="s">
        <v>125</v>
      </c>
      <c r="D16" s="281"/>
      <c r="E16" s="282"/>
      <c r="F16" s="282"/>
      <c r="G16" s="283"/>
      <c r="H16" s="145"/>
      <c r="I16" s="145"/>
      <c r="J16" s="86"/>
      <c r="K16" s="86"/>
      <c r="L16" s="147" t="s">
        <v>49</v>
      </c>
      <c r="M16" s="296" t="s">
        <v>55</v>
      </c>
      <c r="N16" s="297"/>
      <c r="O16" s="298">
        <f>Q16+S16</f>
        <v>0</v>
      </c>
      <c r="P16" s="299"/>
      <c r="Q16" s="338"/>
      <c r="R16" s="339"/>
      <c r="S16" s="298">
        <f>+U16+W16</f>
        <v>0</v>
      </c>
      <c r="T16" s="340"/>
      <c r="U16" s="367"/>
      <c r="V16" s="339"/>
      <c r="W16" s="338"/>
      <c r="X16" s="339"/>
      <c r="Y16" s="298">
        <f>ROUNDDOWN(U16*$D$33/100,0)</f>
        <v>0</v>
      </c>
      <c r="Z16" s="299"/>
    </row>
    <row r="17" spans="1:26" ht="18.75" customHeight="1" thickBot="1">
      <c r="A17" s="132"/>
      <c r="B17" s="86"/>
      <c r="C17" s="137" t="s">
        <v>28</v>
      </c>
      <c r="D17" s="321"/>
      <c r="E17" s="321"/>
      <c r="F17" s="321"/>
      <c r="G17" s="134" t="s">
        <v>64</v>
      </c>
      <c r="H17" s="145"/>
      <c r="I17" s="145"/>
      <c r="J17" s="86"/>
      <c r="K17" s="86"/>
      <c r="L17" s="147" t="s">
        <v>50</v>
      </c>
      <c r="M17" s="296" t="s">
        <v>56</v>
      </c>
      <c r="N17" s="297"/>
      <c r="O17" s="298">
        <f>O15-O16</f>
        <v>0</v>
      </c>
      <c r="P17" s="299"/>
      <c r="Q17" s="298">
        <f>Q15-Q16</f>
        <v>0</v>
      </c>
      <c r="R17" s="299"/>
      <c r="S17" s="341">
        <f>S15-S16</f>
        <v>0</v>
      </c>
      <c r="T17" s="342"/>
      <c r="U17" s="298">
        <f>U15-U16</f>
        <v>0</v>
      </c>
      <c r="V17" s="299"/>
      <c r="W17" s="298">
        <f>W15-W16</f>
        <v>0</v>
      </c>
      <c r="X17" s="299"/>
      <c r="Y17" s="298">
        <f>Y15-Y16</f>
        <v>0</v>
      </c>
      <c r="Z17" s="299"/>
    </row>
    <row r="18" spans="1:26" ht="18.75" customHeight="1" thickBot="1">
      <c r="A18" s="132"/>
      <c r="B18" s="86"/>
      <c r="C18" s="137" t="s">
        <v>29</v>
      </c>
      <c r="D18" s="324"/>
      <c r="E18" s="325"/>
      <c r="F18" s="145"/>
      <c r="G18" s="145"/>
      <c r="H18" s="145"/>
      <c r="I18" s="145"/>
      <c r="J18" s="86"/>
      <c r="K18" s="86"/>
      <c r="L18" s="147" t="s">
        <v>51</v>
      </c>
      <c r="M18" s="296" t="s">
        <v>124</v>
      </c>
      <c r="N18" s="297"/>
      <c r="O18" s="298">
        <f>+O14-O17</f>
        <v>0</v>
      </c>
      <c r="P18" s="299"/>
      <c r="Q18" s="298">
        <f>+Q14-Q17</f>
        <v>0</v>
      </c>
      <c r="R18" s="299"/>
      <c r="S18" s="381">
        <f>S14-S17</f>
        <v>0</v>
      </c>
      <c r="T18" s="382"/>
      <c r="U18" s="380">
        <f>U14-U17</f>
        <v>0</v>
      </c>
      <c r="V18" s="340"/>
      <c r="W18" s="379">
        <f>W14-W17</f>
        <v>0</v>
      </c>
      <c r="X18" s="299"/>
      <c r="Y18" s="298">
        <f>Y14-Y17</f>
        <v>0</v>
      </c>
      <c r="Z18" s="299"/>
    </row>
    <row r="19" spans="1:26" ht="18.75" customHeight="1">
      <c r="A19" s="132"/>
      <c r="B19" s="86"/>
      <c r="C19" s="137" t="s">
        <v>30</v>
      </c>
      <c r="D19" s="324"/>
      <c r="E19" s="325"/>
      <c r="F19" s="145"/>
      <c r="G19" s="145"/>
      <c r="H19" s="145"/>
      <c r="I19" s="145"/>
      <c r="J19" s="86"/>
      <c r="K19" s="86"/>
      <c r="L19" s="147" t="s">
        <v>52</v>
      </c>
      <c r="M19" s="296" t="s">
        <v>53</v>
      </c>
      <c r="N19" s="297"/>
      <c r="O19" s="298" t="str">
        <f>IF(O13=0,"",O13-O18)</f>
        <v/>
      </c>
      <c r="P19" s="299"/>
      <c r="Q19" s="317"/>
      <c r="R19" s="320"/>
      <c r="S19" s="377"/>
      <c r="T19" s="378"/>
      <c r="U19" s="317"/>
      <c r="V19" s="318"/>
      <c r="W19" s="319"/>
      <c r="X19" s="320"/>
      <c r="Y19" s="317"/>
      <c r="Z19" s="320"/>
    </row>
    <row r="20" spans="1:26" ht="18.75" customHeight="1">
      <c r="A20" s="132"/>
      <c r="B20" s="86"/>
      <c r="C20" s="134" t="s">
        <v>83</v>
      </c>
      <c r="D20" s="289"/>
      <c r="E20" s="289"/>
      <c r="F20" s="289"/>
      <c r="G20" s="289"/>
      <c r="H20" s="289"/>
      <c r="I20" s="289"/>
      <c r="J20" s="86"/>
      <c r="K20" s="86"/>
      <c r="L20" s="152"/>
      <c r="M20" s="312"/>
      <c r="N20" s="312"/>
      <c r="O20" s="153"/>
      <c r="P20" s="153"/>
      <c r="Q20" s="153"/>
      <c r="R20" s="86"/>
      <c r="S20" s="154"/>
      <c r="T20" s="86"/>
      <c r="U20" s="86"/>
      <c r="V20" s="86"/>
      <c r="W20" s="86"/>
      <c r="X20" s="86"/>
      <c r="Y20" s="86"/>
      <c r="Z20" s="155" t="s">
        <v>117</v>
      </c>
    </row>
    <row r="21" spans="1:26" ht="18.75" customHeight="1">
      <c r="A21" s="132"/>
      <c r="B21" s="86"/>
      <c r="C21" s="137" t="s">
        <v>82</v>
      </c>
      <c r="D21" s="289"/>
      <c r="E21" s="289"/>
      <c r="F21" s="289"/>
      <c r="G21" s="289"/>
      <c r="H21" s="289"/>
      <c r="I21" s="289"/>
      <c r="J21" s="86"/>
      <c r="K21" s="86"/>
      <c r="L21" s="156" t="s">
        <v>70</v>
      </c>
      <c r="M21" s="308" t="s">
        <v>57</v>
      </c>
      <c r="N21" s="309"/>
      <c r="O21" s="322">
        <f>+U14</f>
        <v>0</v>
      </c>
      <c r="P21" s="323"/>
      <c r="Q21" s="86" t="s">
        <v>67</v>
      </c>
      <c r="R21" s="86"/>
      <c r="S21" s="86"/>
      <c r="T21" s="86"/>
      <c r="U21" s="86"/>
      <c r="V21" s="86"/>
      <c r="W21" s="86"/>
      <c r="X21" s="86"/>
      <c r="Y21" s="86"/>
      <c r="Z21" s="86"/>
    </row>
    <row r="22" spans="1:26" ht="18.75" customHeight="1">
      <c r="A22" s="132"/>
      <c r="B22" s="86"/>
      <c r="C22" s="290" t="str">
        <f>IF(D34="該当する","消費税法経過措置に基づき請負代金の額は、消費税率８％として算出しています。","")</f>
        <v/>
      </c>
      <c r="D22" s="290"/>
      <c r="E22" s="290"/>
      <c r="F22" s="290"/>
      <c r="G22" s="290"/>
      <c r="H22" s="290"/>
      <c r="I22" s="290"/>
      <c r="J22" s="86"/>
      <c r="K22" s="86"/>
      <c r="L22" s="157" t="s">
        <v>71</v>
      </c>
      <c r="M22" s="310" t="s">
        <v>58</v>
      </c>
      <c r="N22" s="311"/>
      <c r="O22" s="326">
        <f>+W14</f>
        <v>0</v>
      </c>
      <c r="P22" s="327"/>
      <c r="Q22" s="86"/>
      <c r="R22" s="86"/>
      <c r="S22" s="86"/>
      <c r="T22" s="86"/>
      <c r="U22" s="86"/>
      <c r="V22" s="77"/>
      <c r="W22" s="167"/>
      <c r="X22" s="167"/>
      <c r="Y22" s="86"/>
      <c r="Z22" s="86"/>
    </row>
    <row r="23" spans="1:26" ht="18.75" customHeight="1">
      <c r="A23" s="132" t="s">
        <v>40</v>
      </c>
      <c r="B23" s="86" t="s">
        <v>41</v>
      </c>
      <c r="C23" s="86"/>
      <c r="D23" s="133"/>
      <c r="E23" s="86"/>
      <c r="F23" s="86"/>
      <c r="G23" s="86"/>
      <c r="H23" s="86"/>
      <c r="I23" s="86"/>
      <c r="J23" s="86"/>
      <c r="K23" s="86"/>
      <c r="L23" s="134" t="s">
        <v>72</v>
      </c>
      <c r="M23" s="296" t="s">
        <v>59</v>
      </c>
      <c r="N23" s="297"/>
      <c r="O23" s="306">
        <f>+O22+O21</f>
        <v>0</v>
      </c>
      <c r="P23" s="307"/>
      <c r="Q23" s="86"/>
      <c r="R23" s="86"/>
      <c r="S23" s="86"/>
      <c r="T23" s="86"/>
      <c r="U23" s="86"/>
      <c r="V23" s="168"/>
      <c r="W23" s="86"/>
      <c r="X23" s="169"/>
      <c r="Y23" s="86"/>
      <c r="Z23" s="86"/>
    </row>
    <row r="24" spans="1:26" ht="18.75" customHeight="1">
      <c r="A24" s="132"/>
      <c r="B24" s="86"/>
      <c r="C24" s="137" t="s">
        <v>173</v>
      </c>
      <c r="D24" s="279"/>
      <c r="E24" s="280"/>
      <c r="F24" s="295" t="s">
        <v>194</v>
      </c>
      <c r="G24" s="295"/>
      <c r="H24" s="295"/>
      <c r="I24" s="295"/>
      <c r="J24" s="86"/>
      <c r="K24" s="86"/>
      <c r="L24" s="134" t="s">
        <v>73</v>
      </c>
      <c r="M24" s="296" t="s">
        <v>113</v>
      </c>
      <c r="N24" s="297"/>
      <c r="O24" s="306">
        <f>IF(D6="",0,Y14)</f>
        <v>0</v>
      </c>
      <c r="P24" s="307"/>
      <c r="Q24" s="154"/>
      <c r="R24" s="86"/>
      <c r="S24" s="86"/>
      <c r="T24" s="86"/>
      <c r="U24" s="86"/>
      <c r="V24" s="77"/>
      <c r="W24" s="170"/>
      <c r="X24" s="169"/>
      <c r="Y24" s="86"/>
      <c r="Z24" s="86"/>
    </row>
    <row r="25" spans="1:26" ht="18.75" customHeight="1">
      <c r="A25" s="132"/>
      <c r="B25" s="86"/>
      <c r="C25" s="137" t="s">
        <v>138</v>
      </c>
      <c r="D25" s="284"/>
      <c r="E25" s="285"/>
      <c r="F25" s="285"/>
      <c r="G25" s="285"/>
      <c r="H25" s="285"/>
      <c r="I25" s="286"/>
      <c r="J25" s="86"/>
      <c r="K25" s="86"/>
      <c r="L25" s="134" t="s">
        <v>74</v>
      </c>
      <c r="M25" s="296" t="s">
        <v>123</v>
      </c>
      <c r="N25" s="297"/>
      <c r="O25" s="306">
        <f>O23+O24</f>
        <v>0</v>
      </c>
      <c r="P25" s="307"/>
      <c r="Q25" s="86" t="s">
        <v>69</v>
      </c>
      <c r="R25" s="86"/>
      <c r="S25" s="86"/>
      <c r="T25" s="86"/>
      <c r="U25" s="86"/>
      <c r="V25" s="77"/>
      <c r="W25" s="170"/>
      <c r="X25" s="169"/>
      <c r="Y25" s="86"/>
      <c r="Z25" s="86"/>
    </row>
    <row r="26" spans="1:26" ht="18.75" customHeight="1">
      <c r="A26" s="132"/>
      <c r="B26" s="86"/>
      <c r="C26" s="137" t="s">
        <v>100</v>
      </c>
      <c r="D26" s="279"/>
      <c r="E26" s="280"/>
      <c r="F26" s="287" t="s">
        <v>193</v>
      </c>
      <c r="G26" s="288"/>
      <c r="H26" s="288"/>
      <c r="I26" s="288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171"/>
      <c r="W26" s="86"/>
      <c r="X26" s="86"/>
      <c r="Y26" s="86"/>
      <c r="Z26" s="86"/>
    </row>
    <row r="27" spans="1:26" ht="16.5" customHeight="1">
      <c r="A27" s="132"/>
      <c r="B27" s="86"/>
      <c r="C27" s="137" t="s">
        <v>119</v>
      </c>
      <c r="D27" s="279"/>
      <c r="E27" s="280"/>
      <c r="F27" s="145"/>
      <c r="G27" s="145"/>
      <c r="H27" s="145"/>
      <c r="I27" s="145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171"/>
      <c r="W27" s="86"/>
      <c r="X27" s="86"/>
      <c r="Y27" s="86"/>
      <c r="Z27" s="86"/>
    </row>
    <row r="28" spans="1:26" ht="16.5" customHeight="1">
      <c r="A28" s="132"/>
      <c r="B28" s="86"/>
      <c r="C28" s="137" t="s">
        <v>131</v>
      </c>
      <c r="D28" s="158" t="s">
        <v>39</v>
      </c>
      <c r="E28" s="159"/>
      <c r="F28" s="160" t="s">
        <v>139</v>
      </c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171"/>
      <c r="W28" s="86"/>
      <c r="X28" s="86"/>
      <c r="Y28" s="86"/>
      <c r="Z28" s="86"/>
    </row>
    <row r="29" spans="1:26" ht="17.25" customHeight="1">
      <c r="A29" s="132"/>
      <c r="B29" s="86"/>
      <c r="C29" s="137" t="s">
        <v>132</v>
      </c>
      <c r="D29" s="161"/>
      <c r="E29" s="160" t="s">
        <v>19</v>
      </c>
      <c r="F29" s="133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171"/>
      <c r="W29" s="86"/>
      <c r="X29" s="86"/>
      <c r="Y29" s="86"/>
      <c r="Z29" s="86"/>
    </row>
    <row r="30" spans="1:26" ht="17.25" customHeight="1">
      <c r="A30" s="132"/>
      <c r="B30" s="86"/>
      <c r="C30" s="147" t="s">
        <v>133</v>
      </c>
      <c r="D30" s="161"/>
      <c r="E30" s="160" t="s">
        <v>19</v>
      </c>
      <c r="F30" s="133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spans="1:26" ht="17.25" customHeight="1">
      <c r="A31" s="132"/>
      <c r="B31" s="86"/>
      <c r="C31" s="147" t="s">
        <v>134</v>
      </c>
      <c r="D31" s="161"/>
      <c r="E31" s="160" t="s">
        <v>19</v>
      </c>
      <c r="F31" s="162" t="s">
        <v>129</v>
      </c>
      <c r="G31" s="148" t="str">
        <f>IF(D31="","",60)</f>
        <v/>
      </c>
      <c r="H31" s="160" t="s">
        <v>130</v>
      </c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spans="1:26" ht="17.25" customHeight="1">
      <c r="A32" s="132"/>
      <c r="B32" s="86"/>
      <c r="C32" s="147" t="s">
        <v>135</v>
      </c>
      <c r="D32" s="161"/>
      <c r="E32" s="160" t="s">
        <v>60</v>
      </c>
      <c r="F32" s="162" t="s">
        <v>129</v>
      </c>
      <c r="G32" s="148" t="str">
        <f>IF(D32="","",60)</f>
        <v/>
      </c>
      <c r="H32" s="160" t="s">
        <v>130</v>
      </c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spans="1:26" ht="17.25" customHeight="1">
      <c r="A33" s="132"/>
      <c r="B33" s="86"/>
      <c r="C33" s="147" t="s">
        <v>136</v>
      </c>
      <c r="D33" s="161">
        <v>8</v>
      </c>
      <c r="E33" s="163" t="s">
        <v>60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spans="1:26" ht="20.100000000000001" customHeight="1">
      <c r="A34" s="132"/>
      <c r="B34" s="86"/>
      <c r="C34" s="137" t="s">
        <v>140</v>
      </c>
      <c r="D34" s="161"/>
      <c r="E34" s="291" t="str">
        <f>IF(D34="該当する","該当する：2019年3月31日以前に契約し、2019年10月1日以降に完成引渡","")</f>
        <v/>
      </c>
      <c r="F34" s="292"/>
      <c r="G34" s="292"/>
      <c r="H34" s="292"/>
      <c r="I34" s="292"/>
      <c r="J34" s="293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spans="1:26" ht="16.5" customHeight="1">
      <c r="A35" s="132"/>
      <c r="B35" s="86"/>
      <c r="C35" s="86"/>
      <c r="D35" s="86"/>
      <c r="E35" s="133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spans="1:26">
      <c r="C36" s="203" t="s">
        <v>102</v>
      </c>
      <c r="D36" s="203"/>
      <c r="E36" s="203"/>
      <c r="F36" s="203"/>
      <c r="G36" s="203"/>
    </row>
    <row r="37" spans="1:26">
      <c r="C37" s="203"/>
      <c r="D37" s="203"/>
      <c r="E37" s="203"/>
      <c r="F37" s="203"/>
      <c r="G37" s="203"/>
    </row>
    <row r="38" spans="1:26">
      <c r="C38" s="294" t="s">
        <v>103</v>
      </c>
      <c r="D38" s="294"/>
      <c r="E38" s="294"/>
      <c r="F38" s="294"/>
      <c r="G38" s="294"/>
    </row>
    <row r="39" spans="1:26">
      <c r="C39" s="294"/>
      <c r="D39" s="294"/>
      <c r="E39" s="294"/>
      <c r="F39" s="294"/>
      <c r="G39" s="294"/>
    </row>
    <row r="40" spans="1:26">
      <c r="C40" s="21" t="s">
        <v>104</v>
      </c>
    </row>
    <row r="41" spans="1:26">
      <c r="C41" s="204" t="s">
        <v>105</v>
      </c>
      <c r="D41" s="204"/>
      <c r="E41" s="204"/>
      <c r="F41" s="204"/>
      <c r="G41" s="204"/>
      <c r="H41" s="204"/>
    </row>
    <row r="42" spans="1:26">
      <c r="C42" s="204"/>
      <c r="D42" s="204"/>
      <c r="E42" s="204"/>
      <c r="F42" s="204"/>
      <c r="G42" s="204"/>
      <c r="H42" s="204"/>
    </row>
    <row r="43" spans="1:26">
      <c r="C43" s="21" t="s">
        <v>84</v>
      </c>
    </row>
  </sheetData>
  <sheetProtection password="D52A" sheet="1" objects="1" scenarios="1"/>
  <dataConsolidate/>
  <mergeCells count="112">
    <mergeCell ref="T4:Z4"/>
    <mergeCell ref="V6:Z6"/>
    <mergeCell ref="Q18:R18"/>
    <mergeCell ref="Y14:Z14"/>
    <mergeCell ref="Y15:Z15"/>
    <mergeCell ref="Y16:Z16"/>
    <mergeCell ref="Y17:Z17"/>
    <mergeCell ref="U15:V15"/>
    <mergeCell ref="W15:X15"/>
    <mergeCell ref="Y19:Z19"/>
    <mergeCell ref="U16:V16"/>
    <mergeCell ref="W16:X16"/>
    <mergeCell ref="U17:V17"/>
    <mergeCell ref="Y18:Z18"/>
    <mergeCell ref="W17:X17"/>
    <mergeCell ref="Q16:R16"/>
    <mergeCell ref="S19:T19"/>
    <mergeCell ref="W18:X18"/>
    <mergeCell ref="U18:V18"/>
    <mergeCell ref="S18:T18"/>
    <mergeCell ref="S16:T16"/>
    <mergeCell ref="O10:X10"/>
    <mergeCell ref="O11:P12"/>
    <mergeCell ref="Q11:R12"/>
    <mergeCell ref="U11:X11"/>
    <mergeCell ref="F7:K7"/>
    <mergeCell ref="F4:K4"/>
    <mergeCell ref="D15:I15"/>
    <mergeCell ref="N6:P6"/>
    <mergeCell ref="R5:S5"/>
    <mergeCell ref="T5:Z5"/>
    <mergeCell ref="N5:P5"/>
    <mergeCell ref="L10:N12"/>
    <mergeCell ref="M7:N7"/>
    <mergeCell ref="M13:N13"/>
    <mergeCell ref="U13:V13"/>
    <mergeCell ref="W13:X13"/>
    <mergeCell ref="U14:V14"/>
    <mergeCell ref="W14:X14"/>
    <mergeCell ref="D5:E5"/>
    <mergeCell ref="D7:E7"/>
    <mergeCell ref="D8:I8"/>
    <mergeCell ref="D9:I9"/>
    <mergeCell ref="D10:I10"/>
    <mergeCell ref="D13:F13"/>
    <mergeCell ref="D6:E6"/>
    <mergeCell ref="D11:E11"/>
    <mergeCell ref="R6:U6"/>
    <mergeCell ref="Q7:S7"/>
    <mergeCell ref="T7:U7"/>
    <mergeCell ref="V7:W7"/>
    <mergeCell ref="O7:P7"/>
    <mergeCell ref="S11:T12"/>
    <mergeCell ref="O18:P18"/>
    <mergeCell ref="O17:P17"/>
    <mergeCell ref="O23:P23"/>
    <mergeCell ref="O16:P16"/>
    <mergeCell ref="O13:P13"/>
    <mergeCell ref="Q13:R13"/>
    <mergeCell ref="S13:T13"/>
    <mergeCell ref="S14:T14"/>
    <mergeCell ref="O14:P14"/>
    <mergeCell ref="S17:T17"/>
    <mergeCell ref="Q15:R15"/>
    <mergeCell ref="Q14:R14"/>
    <mergeCell ref="S15:T15"/>
    <mergeCell ref="O19:P19"/>
    <mergeCell ref="M23:N23"/>
    <mergeCell ref="M20:N20"/>
    <mergeCell ref="D20:I20"/>
    <mergeCell ref="U12:V12"/>
    <mergeCell ref="W12:X12"/>
    <mergeCell ref="Y13:Z13"/>
    <mergeCell ref="U19:V19"/>
    <mergeCell ref="W19:X19"/>
    <mergeCell ref="D24:E24"/>
    <mergeCell ref="Q19:R19"/>
    <mergeCell ref="D17:F17"/>
    <mergeCell ref="O21:P21"/>
    <mergeCell ref="D18:E18"/>
    <mergeCell ref="Q17:R17"/>
    <mergeCell ref="M24:N24"/>
    <mergeCell ref="O22:P22"/>
    <mergeCell ref="D19:E19"/>
    <mergeCell ref="O24:P24"/>
    <mergeCell ref="D12:E12"/>
    <mergeCell ref="M14:N14"/>
    <mergeCell ref="M15:N15"/>
    <mergeCell ref="AB10:AB12"/>
    <mergeCell ref="C41:H42"/>
    <mergeCell ref="D27:E27"/>
    <mergeCell ref="D16:G16"/>
    <mergeCell ref="C36:G37"/>
    <mergeCell ref="D25:I25"/>
    <mergeCell ref="D26:E26"/>
    <mergeCell ref="F26:I26"/>
    <mergeCell ref="D21:I21"/>
    <mergeCell ref="C22:I22"/>
    <mergeCell ref="E34:J34"/>
    <mergeCell ref="C38:G39"/>
    <mergeCell ref="F24:I24"/>
    <mergeCell ref="M16:N16"/>
    <mergeCell ref="M17:N17"/>
    <mergeCell ref="M18:N18"/>
    <mergeCell ref="O15:P15"/>
    <mergeCell ref="M19:N19"/>
    <mergeCell ref="AA10:AA12"/>
    <mergeCell ref="Y10:Z12"/>
    <mergeCell ref="O25:P25"/>
    <mergeCell ref="M25:N25"/>
    <mergeCell ref="M21:N21"/>
    <mergeCell ref="M22:N22"/>
  </mergeCells>
  <phoneticPr fontId="1"/>
  <conditionalFormatting sqref="D13">
    <cfRule type="containsBlanks" dxfId="43" priority="22">
      <formula>LEN(TRIM(D13))=0</formula>
    </cfRule>
  </conditionalFormatting>
  <conditionalFormatting sqref="D16 D17:F17">
    <cfRule type="containsBlanks" dxfId="42" priority="79">
      <formula>LEN(TRIM(D16))=0</formula>
    </cfRule>
  </conditionalFormatting>
  <conditionalFormatting sqref="D25">
    <cfRule type="containsBlanks" dxfId="41" priority="85">
      <formula>LEN(TRIM(D25))=0</formula>
    </cfRule>
  </conditionalFormatting>
  <conditionalFormatting sqref="D29:D34">
    <cfRule type="containsBlanks" dxfId="40" priority="17">
      <formula>LEN(TRIM(D29))=0</formula>
    </cfRule>
  </conditionalFormatting>
  <conditionalFormatting sqref="D5:E7">
    <cfRule type="containsBlanks" dxfId="39" priority="20">
      <formula>LEN(TRIM(D5))=0</formula>
    </cfRule>
  </conditionalFormatting>
  <conditionalFormatting sqref="D18:E19">
    <cfRule type="containsBlanks" dxfId="38" priority="1">
      <formula>LEN(TRIM(D18))=0</formula>
    </cfRule>
  </conditionalFormatting>
  <conditionalFormatting sqref="D24:E24">
    <cfRule type="containsBlanks" dxfId="37" priority="9">
      <formula>LEN(TRIM(D24))=0</formula>
    </cfRule>
  </conditionalFormatting>
  <conditionalFormatting sqref="D26:E26 D27">
    <cfRule type="containsBlanks" dxfId="36" priority="74">
      <formula>LEN(TRIM(D26))=0</formula>
    </cfRule>
  </conditionalFormatting>
  <conditionalFormatting sqref="D20:I21">
    <cfRule type="containsBlanks" dxfId="35" priority="83">
      <formula>LEN(TRIM(D20))=0</formula>
    </cfRule>
  </conditionalFormatting>
  <conditionalFormatting sqref="E28">
    <cfRule type="containsBlanks" dxfId="34" priority="86">
      <formula>LEN(TRIM(E28))=0</formula>
    </cfRule>
  </conditionalFormatting>
  <conditionalFormatting sqref="H31:H32">
    <cfRule type="containsBlanks" dxfId="33" priority="38">
      <formula>LEN(TRIM(H31))=0</formula>
    </cfRule>
  </conditionalFormatting>
  <conditionalFormatting sqref="M4">
    <cfRule type="containsBlanks" dxfId="32" priority="88">
      <formula>LEN(TRIM(M4))=0</formula>
    </cfRule>
  </conditionalFormatting>
  <conditionalFormatting sqref="N5">
    <cfRule type="containsBlanks" dxfId="31" priority="89">
      <formula>LEN(TRIM(N5))=0</formula>
    </cfRule>
  </conditionalFormatting>
  <conditionalFormatting sqref="O22:P22">
    <cfRule type="containsBlanks" dxfId="30" priority="75">
      <formula>LEN(TRIM(O22))=0</formula>
    </cfRule>
  </conditionalFormatting>
  <conditionalFormatting sqref="Q13:R16">
    <cfRule type="containsBlanks" dxfId="29" priority="18">
      <formula>LEN(TRIM(Q13))=0</formula>
    </cfRule>
  </conditionalFormatting>
  <conditionalFormatting sqref="S13:T17">
    <cfRule type="containsBlanks" dxfId="28" priority="21">
      <formula>LEN(TRIM(S13))=0</formula>
    </cfRule>
  </conditionalFormatting>
  <conditionalFormatting sqref="T5 D8:I10 D11:E12 E31">
    <cfRule type="containsBlanks" dxfId="27" priority="76">
      <formula>LEN(TRIM(D5))=0</formula>
    </cfRule>
  </conditionalFormatting>
  <conditionalFormatting sqref="U13:X14">
    <cfRule type="containsBlanks" dxfId="26" priority="25">
      <formula>LEN(TRIM(U13))=0</formula>
    </cfRule>
  </conditionalFormatting>
  <conditionalFormatting sqref="U16:X16">
    <cfRule type="containsBlanks" dxfId="25" priority="23">
      <formula>LEN(TRIM(U16))=0</formula>
    </cfRule>
  </conditionalFormatting>
  <conditionalFormatting sqref="X7">
    <cfRule type="containsBlanks" dxfId="24" priority="2">
      <formula>LEN(TRIM(X7))=0</formula>
    </cfRule>
  </conditionalFormatting>
  <conditionalFormatting sqref="Y13:Z14">
    <cfRule type="containsBlanks" dxfId="23" priority="54">
      <formula>LEN(TRIM(Y13))=0</formula>
    </cfRule>
  </conditionalFormatting>
  <conditionalFormatting sqref="Y16:Z16">
    <cfRule type="containsBlanks" dxfId="22" priority="53">
      <formula>LEN(TRIM(Y16))=0</formula>
    </cfRule>
  </conditionalFormatting>
  <dataValidations count="2">
    <dataValidation type="list" allowBlank="1" showInputMessage="1" showErrorMessage="1" sqref="F23">
      <formula1>$C$47:$C$60</formula1>
    </dataValidation>
    <dataValidation type="list" allowBlank="1" showInputMessage="1" showErrorMessage="1" sqref="D34">
      <formula1>$AA$6:$AA$8</formula1>
    </dataValidation>
  </dataValidations>
  <pageMargins left="0.4" right="0.2" top="0.74803149606299213" bottom="0.43307086614173229" header="0.31496062992125984" footer="0.31496062992125984"/>
  <pageSetup paperSize="9" scale="74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A1:X51"/>
  <sheetViews>
    <sheetView showRowColHeaders="0" showZeros="0" tabSelected="1" topLeftCell="A10" zoomScale="75" zoomScaleNormal="75" workbookViewId="0">
      <selection activeCell="T25" sqref="T25"/>
    </sheetView>
  </sheetViews>
  <sheetFormatPr defaultRowHeight="13.5"/>
  <cols>
    <col min="1" max="1" width="2.625" customWidth="1"/>
    <col min="2" max="2" width="4.625" customWidth="1"/>
    <col min="3" max="3" width="24.625" customWidth="1"/>
    <col min="4" max="4" width="20.625" customWidth="1"/>
    <col min="5" max="5" width="14.625" customWidth="1"/>
    <col min="6" max="6" width="6.625" customWidth="1"/>
    <col min="7" max="7" width="16.625" customWidth="1"/>
    <col min="8" max="8" width="4.625" customWidth="1"/>
    <col min="9" max="9" width="6.625" customWidth="1"/>
    <col min="10" max="10" width="2.5" customWidth="1"/>
    <col min="11" max="11" width="3.625" customWidth="1"/>
    <col min="12" max="12" width="14.125" customWidth="1"/>
    <col min="13" max="13" width="13.625" customWidth="1"/>
    <col min="14" max="14" width="14.625" customWidth="1"/>
    <col min="15" max="18" width="7.625" customWidth="1"/>
    <col min="19" max="19" width="12.625" customWidth="1"/>
    <col min="20" max="20" width="9.625" customWidth="1"/>
    <col min="21" max="21" width="15.375" bestFit="1" customWidth="1"/>
    <col min="22" max="22" width="10.5" bestFit="1" customWidth="1"/>
    <col min="23" max="23" width="22.25" customWidth="1"/>
    <col min="24" max="24" width="44.625" bestFit="1" customWidth="1"/>
  </cols>
  <sheetData>
    <row r="1" spans="1:21" ht="31.5" customHeight="1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"/>
    </row>
    <row r="2" spans="1:21" ht="30" customHeight="1">
      <c r="A2" s="87"/>
      <c r="B2" s="429" t="s">
        <v>152</v>
      </c>
      <c r="C2" s="429"/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88"/>
      <c r="U2" s="45"/>
    </row>
    <row r="3" spans="1:21" ht="31.5">
      <c r="A3" s="87"/>
      <c r="B3" s="89"/>
      <c r="C3" s="89"/>
      <c r="D3" s="90"/>
      <c r="E3" s="90"/>
      <c r="F3" s="87"/>
      <c r="G3" s="87"/>
      <c r="H3" s="90"/>
      <c r="I3" s="91"/>
      <c r="J3" s="91"/>
      <c r="K3" s="91"/>
      <c r="L3" s="91"/>
      <c r="M3" s="91"/>
      <c r="N3" s="87"/>
      <c r="O3" s="87"/>
      <c r="P3" s="87"/>
      <c r="Q3" s="87"/>
      <c r="R3" s="87"/>
      <c r="S3" s="87"/>
      <c r="T3" s="87"/>
      <c r="U3" s="8"/>
    </row>
    <row r="4" spans="1:21" ht="31.5">
      <c r="A4" s="87"/>
      <c r="B4" s="89"/>
      <c r="C4" s="92" t="s">
        <v>151</v>
      </c>
      <c r="D4" s="90"/>
      <c r="E4" s="90"/>
      <c r="F4" s="87"/>
      <c r="G4" s="87"/>
      <c r="H4" s="90"/>
      <c r="I4" s="91"/>
      <c r="J4" s="91"/>
      <c r="K4" s="91"/>
      <c r="L4" s="91"/>
      <c r="M4" s="91"/>
      <c r="N4" s="87"/>
      <c r="O4" s="87"/>
      <c r="P4" s="87"/>
      <c r="Q4" s="87"/>
      <c r="R4" s="87"/>
      <c r="S4" s="87"/>
      <c r="T4" s="87"/>
      <c r="U4" s="8"/>
    </row>
    <row r="5" spans="1:21" ht="34.5" customHeight="1">
      <c r="A5" s="87"/>
      <c r="B5" s="89"/>
      <c r="C5" s="93"/>
      <c r="D5" s="93"/>
      <c r="E5" s="93"/>
      <c r="F5" s="90"/>
      <c r="G5" s="90"/>
      <c r="H5" s="90"/>
      <c r="I5" s="89"/>
      <c r="J5" s="94"/>
      <c r="K5" s="95"/>
      <c r="L5" s="94"/>
      <c r="M5" s="94"/>
      <c r="N5" s="430" t="s">
        <v>164</v>
      </c>
      <c r="O5" s="430"/>
      <c r="P5" s="470">
        <f>+'入力画面　　軽減税率8%'!N5</f>
        <v>0</v>
      </c>
      <c r="Q5" s="470"/>
      <c r="R5" s="470"/>
      <c r="S5" s="470"/>
      <c r="T5" s="96"/>
      <c r="U5" s="46"/>
    </row>
    <row r="6" spans="1:21" ht="29.25">
      <c r="A6" s="87"/>
      <c r="B6" s="89"/>
      <c r="C6" s="93"/>
      <c r="D6" s="93"/>
      <c r="E6" s="93"/>
      <c r="F6" s="90"/>
      <c r="G6" s="90"/>
      <c r="H6" s="90"/>
      <c r="I6" s="89"/>
      <c r="J6" s="89"/>
      <c r="K6" s="89"/>
      <c r="L6" s="89"/>
      <c r="M6" s="89"/>
      <c r="N6" s="430"/>
      <c r="O6" s="430"/>
      <c r="P6" s="470"/>
      <c r="Q6" s="470"/>
      <c r="R6" s="470"/>
      <c r="S6" s="470"/>
      <c r="T6" s="96"/>
      <c r="U6" s="46"/>
    </row>
    <row r="7" spans="1:21" ht="29.25">
      <c r="A7" s="87"/>
      <c r="B7" s="89"/>
      <c r="C7" s="97">
        <f>+'入力画面　　軽減税率8%'!D24</f>
        <v>0</v>
      </c>
      <c r="D7" s="98" t="s">
        <v>192</v>
      </c>
      <c r="E7" s="446"/>
      <c r="F7" s="446"/>
      <c r="G7" s="98"/>
      <c r="H7" s="90"/>
      <c r="I7" s="89"/>
      <c r="J7" s="89"/>
      <c r="K7" s="89"/>
      <c r="L7" s="89"/>
      <c r="M7" s="89"/>
      <c r="N7" s="94"/>
      <c r="O7" s="99"/>
      <c r="P7" s="99"/>
      <c r="Q7" s="99"/>
      <c r="R7" s="100"/>
      <c r="S7" s="100"/>
      <c r="T7" s="100"/>
      <c r="U7" s="44"/>
    </row>
    <row r="8" spans="1:21" ht="31.5" customHeight="1">
      <c r="A8" s="87"/>
      <c r="B8" s="89"/>
      <c r="C8" s="87"/>
      <c r="D8" s="87"/>
      <c r="E8" s="87"/>
      <c r="F8" s="87"/>
      <c r="G8" s="87"/>
      <c r="H8" s="93"/>
      <c r="I8" s="89"/>
      <c r="J8" s="89"/>
      <c r="K8" s="431" t="s">
        <v>154</v>
      </c>
      <c r="L8" s="431"/>
      <c r="M8" s="432">
        <f>+'入力画面　　軽減税率8%'!D25</f>
        <v>0</v>
      </c>
      <c r="N8" s="432"/>
      <c r="O8" s="432"/>
      <c r="P8" s="432"/>
      <c r="Q8" s="432"/>
      <c r="R8" s="432"/>
      <c r="S8" s="432"/>
      <c r="T8" s="432"/>
      <c r="U8" s="74"/>
    </row>
    <row r="9" spans="1:21" ht="31.5" customHeight="1">
      <c r="A9" s="87"/>
      <c r="B9" s="89"/>
      <c r="C9" s="89"/>
      <c r="D9" s="436"/>
      <c r="E9" s="436"/>
      <c r="F9" s="436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</row>
    <row r="10" spans="1:21" ht="24" customHeight="1">
      <c r="A10" s="87"/>
      <c r="B10" s="450" t="s">
        <v>287</v>
      </c>
      <c r="C10" s="450"/>
      <c r="D10" s="450"/>
      <c r="E10" s="450"/>
      <c r="F10" s="450"/>
      <c r="G10" s="450"/>
      <c r="H10" s="450"/>
      <c r="I10" s="450"/>
      <c r="J10" s="89"/>
      <c r="K10" s="439" t="s">
        <v>171</v>
      </c>
      <c r="L10" s="440"/>
      <c r="M10" s="441"/>
      <c r="N10" s="439" t="s">
        <v>162</v>
      </c>
      <c r="O10" s="441"/>
      <c r="P10" s="439" t="s">
        <v>166</v>
      </c>
      <c r="Q10" s="440"/>
      <c r="R10" s="441"/>
      <c r="S10" s="440" t="s">
        <v>169</v>
      </c>
      <c r="T10" s="441"/>
      <c r="U10" s="75"/>
    </row>
    <row r="11" spans="1:21" ht="24" customHeight="1">
      <c r="A11" s="87"/>
      <c r="B11" s="453">
        <f>IF('入力画面　　軽減税率8%'!N6="",0,"請求期間  "&amp;TEXT('入力画面　　軽減税率8%'!N6,"YYYY年MM月DD日～")&amp;TEXT('入力画面　　軽減税率8%'!R6,"YYYY年MM月DD日"))</f>
        <v>0</v>
      </c>
      <c r="C11" s="453"/>
      <c r="D11" s="453"/>
      <c r="E11" s="452" t="s">
        <v>272</v>
      </c>
      <c r="F11" s="452"/>
      <c r="G11" s="451">
        <f>+'入力画面　　軽減税率8%'!T5</f>
        <v>0</v>
      </c>
      <c r="H11" s="451"/>
      <c r="I11" s="451"/>
      <c r="J11" s="89"/>
      <c r="K11" s="101" t="s">
        <v>4</v>
      </c>
      <c r="L11" s="442" t="s">
        <v>5</v>
      </c>
      <c r="M11" s="443"/>
      <c r="N11" s="471">
        <f>+'入力画面　　軽減税率8%'!O13</f>
        <v>0</v>
      </c>
      <c r="O11" s="472"/>
      <c r="P11" s="447">
        <f>+'入力画面　　軽減税率8%'!Q13</f>
        <v>0</v>
      </c>
      <c r="Q11" s="448"/>
      <c r="R11" s="449"/>
      <c r="S11" s="433">
        <f>+'入力画面　　軽減税率8%'!U13</f>
        <v>0</v>
      </c>
      <c r="T11" s="434"/>
      <c r="U11" s="76"/>
    </row>
    <row r="12" spans="1:21" ht="24" customHeight="1">
      <c r="A12" s="87"/>
      <c r="B12" s="102"/>
      <c r="C12" s="103"/>
      <c r="D12" s="104" t="s">
        <v>147</v>
      </c>
      <c r="E12" s="405" t="s">
        <v>148</v>
      </c>
      <c r="F12" s="406"/>
      <c r="G12" s="405" t="s">
        <v>158</v>
      </c>
      <c r="H12" s="406"/>
      <c r="I12" s="104" t="s">
        <v>149</v>
      </c>
      <c r="J12" s="89"/>
      <c r="K12" s="101" t="s">
        <v>6</v>
      </c>
      <c r="L12" s="442" t="s">
        <v>120</v>
      </c>
      <c r="M12" s="443"/>
      <c r="N12" s="471">
        <f>+'入力画面　　軽減税率8%'!O14</f>
        <v>0</v>
      </c>
      <c r="O12" s="472"/>
      <c r="P12" s="447">
        <f>+'入力画面　　軽減税率8%'!Q14</f>
        <v>0</v>
      </c>
      <c r="Q12" s="448"/>
      <c r="R12" s="449"/>
      <c r="S12" s="433">
        <f>+'入力画面　　軽減税率8%'!S14</f>
        <v>0</v>
      </c>
      <c r="T12" s="434"/>
      <c r="U12" s="76"/>
    </row>
    <row r="13" spans="1:21" ht="24" customHeight="1">
      <c r="A13" s="87"/>
      <c r="B13" s="105">
        <f>IF('入力画面　　軽減税率8%'!N5="",0,TEXT('入力画面　　軽減税率8%'!N5,"mm"))</f>
        <v>0</v>
      </c>
      <c r="C13" s="106" t="s">
        <v>159</v>
      </c>
      <c r="D13" s="107">
        <f>+'入力画面　　軽減税率8%'!U14</f>
        <v>0</v>
      </c>
      <c r="E13" s="437">
        <f>+'入力画面　　軽減税率8%'!Y14</f>
        <v>0</v>
      </c>
      <c r="F13" s="438"/>
      <c r="G13" s="444">
        <f>+D13+E13</f>
        <v>0</v>
      </c>
      <c r="H13" s="445"/>
      <c r="I13" s="108">
        <f>+'入力画面　　軽減税率8%'!D33</f>
        <v>8</v>
      </c>
      <c r="J13" s="89"/>
      <c r="K13" s="101" t="s">
        <v>7</v>
      </c>
      <c r="L13" s="442" t="s">
        <v>12</v>
      </c>
      <c r="M13" s="443"/>
      <c r="N13" s="471">
        <f>+'入力画面　　軽減税率8%'!O15</f>
        <v>0</v>
      </c>
      <c r="O13" s="472"/>
      <c r="P13" s="447">
        <f>+'入力画面　　軽減税率8%'!Q15</f>
        <v>0</v>
      </c>
      <c r="Q13" s="448"/>
      <c r="R13" s="449"/>
      <c r="S13" s="433">
        <f>'入力画面　　軽減税率8%'!S15</f>
        <v>0</v>
      </c>
      <c r="T13" s="434"/>
      <c r="U13" s="76"/>
    </row>
    <row r="14" spans="1:21" ht="24" customHeight="1">
      <c r="A14" s="87"/>
      <c r="B14" s="105">
        <f>IF(B13=0,0,B13)</f>
        <v>0</v>
      </c>
      <c r="C14" s="109" t="s">
        <v>160</v>
      </c>
      <c r="D14" s="107">
        <f>+'入力画面　　軽減税率8%'!W14</f>
        <v>0</v>
      </c>
      <c r="E14" s="444">
        <v>0</v>
      </c>
      <c r="F14" s="445"/>
      <c r="G14" s="444">
        <f>+D14+E14</f>
        <v>0</v>
      </c>
      <c r="H14" s="445"/>
      <c r="I14" s="110"/>
      <c r="J14" s="89"/>
      <c r="K14" s="101" t="s">
        <v>8</v>
      </c>
      <c r="L14" s="442" t="s">
        <v>13</v>
      </c>
      <c r="M14" s="443"/>
      <c r="N14" s="471">
        <f>+'入力画面　　軽減税率8%'!O16</f>
        <v>0</v>
      </c>
      <c r="O14" s="472"/>
      <c r="P14" s="447">
        <f>+'入力画面　　軽減税率8%'!Q16</f>
        <v>0</v>
      </c>
      <c r="Q14" s="448"/>
      <c r="R14" s="449"/>
      <c r="S14" s="433">
        <f>+'入力画面　　軽減税率8%'!U16</f>
        <v>0</v>
      </c>
      <c r="T14" s="434"/>
      <c r="U14" s="76"/>
    </row>
    <row r="15" spans="1:21" ht="24" customHeight="1">
      <c r="A15" s="87"/>
      <c r="B15" s="399" t="s">
        <v>146</v>
      </c>
      <c r="C15" s="400"/>
      <c r="D15" s="107">
        <f>+D14+D13</f>
        <v>0</v>
      </c>
      <c r="E15" s="444">
        <f>+E14+E13</f>
        <v>0</v>
      </c>
      <c r="F15" s="445"/>
      <c r="G15" s="444">
        <f>+G14+G13</f>
        <v>0</v>
      </c>
      <c r="H15" s="445"/>
      <c r="I15" s="110"/>
      <c r="J15" s="89"/>
      <c r="K15" s="101" t="s">
        <v>9</v>
      </c>
      <c r="L15" s="442" t="s">
        <v>144</v>
      </c>
      <c r="M15" s="443"/>
      <c r="N15" s="471">
        <f>+N13-N14</f>
        <v>0</v>
      </c>
      <c r="O15" s="472"/>
      <c r="P15" s="447">
        <f>+P13-P14</f>
        <v>0</v>
      </c>
      <c r="Q15" s="448"/>
      <c r="R15" s="449"/>
      <c r="S15" s="433">
        <f>+S13-S14</f>
        <v>0</v>
      </c>
      <c r="T15" s="434"/>
      <c r="U15" s="76"/>
    </row>
    <row r="16" spans="1:21" ht="24" customHeight="1">
      <c r="A16" s="87"/>
      <c r="B16" s="454" t="str">
        <f>IF('入力画面　　軽減税率8%'!D33=8,"※ 軽減税率適用","")</f>
        <v>※ 軽減税率適用</v>
      </c>
      <c r="C16" s="454"/>
      <c r="D16" s="111"/>
      <c r="E16" s="111"/>
      <c r="F16" s="435"/>
      <c r="G16" s="435"/>
      <c r="H16" s="435"/>
      <c r="I16" s="435"/>
      <c r="J16" s="89"/>
      <c r="K16" s="101" t="s">
        <v>10</v>
      </c>
      <c r="L16" s="440" t="s">
        <v>145</v>
      </c>
      <c r="M16" s="441"/>
      <c r="N16" s="471">
        <f>+N12-N15</f>
        <v>0</v>
      </c>
      <c r="O16" s="472"/>
      <c r="P16" s="447">
        <f>+P12-P15</f>
        <v>0</v>
      </c>
      <c r="Q16" s="448"/>
      <c r="R16" s="449"/>
      <c r="S16" s="433">
        <f>+S12-S15</f>
        <v>0</v>
      </c>
      <c r="T16" s="434"/>
      <c r="U16" s="76"/>
    </row>
    <row r="17" spans="1:24" ht="24" customHeight="1">
      <c r="A17" s="87"/>
      <c r="B17" s="404"/>
      <c r="C17" s="404"/>
      <c r="D17" s="87"/>
      <c r="E17" s="87"/>
      <c r="F17" s="87"/>
      <c r="G17" s="87"/>
      <c r="H17" s="87"/>
      <c r="I17" s="87"/>
      <c r="J17" s="89"/>
      <c r="K17" s="428"/>
      <c r="L17" s="428"/>
      <c r="M17" s="428"/>
      <c r="N17" s="428"/>
      <c r="O17" s="428"/>
      <c r="P17" s="428"/>
      <c r="Q17" s="428"/>
      <c r="R17" s="428"/>
      <c r="S17" s="428"/>
      <c r="T17" s="428"/>
      <c r="U17" s="1"/>
      <c r="X17" s="69"/>
    </row>
    <row r="18" spans="1:24" ht="24" customHeight="1">
      <c r="A18" s="87"/>
      <c r="B18" s="112"/>
      <c r="C18" s="113"/>
      <c r="D18" s="113"/>
      <c r="E18" s="426" t="s">
        <v>153</v>
      </c>
      <c r="F18" s="427"/>
      <c r="G18" s="420">
        <f>+'入力画面　　軽減税率8%'!D5</f>
        <v>0</v>
      </c>
      <c r="H18" s="421"/>
      <c r="I18" s="422"/>
      <c r="J18" s="89"/>
      <c r="K18" s="405"/>
      <c r="L18" s="406"/>
      <c r="M18" s="114" t="s">
        <v>170</v>
      </c>
      <c r="N18" s="114" t="s">
        <v>121</v>
      </c>
      <c r="O18" s="469" t="s">
        <v>167</v>
      </c>
      <c r="P18" s="469"/>
      <c r="Q18" s="468" t="s">
        <v>168</v>
      </c>
      <c r="R18" s="468"/>
      <c r="S18" s="465" t="s">
        <v>163</v>
      </c>
      <c r="T18" s="465"/>
      <c r="U18" s="77"/>
      <c r="V18" s="73"/>
      <c r="W18" s="73"/>
      <c r="X18" s="70"/>
    </row>
    <row r="19" spans="1:24" ht="24" customHeight="1">
      <c r="A19" s="87"/>
      <c r="B19" s="115" t="s">
        <v>16</v>
      </c>
      <c r="C19" s="116">
        <f>+'入力画面　　軽減税率8%'!D7</f>
        <v>0</v>
      </c>
      <c r="D19" s="117"/>
      <c r="E19" s="426" t="s">
        <v>189</v>
      </c>
      <c r="F19" s="427"/>
      <c r="G19" s="462">
        <f>+'入力画面　　軽減税率8%'!D6</f>
        <v>0</v>
      </c>
      <c r="H19" s="463"/>
      <c r="I19" s="464"/>
      <c r="J19" s="89"/>
      <c r="K19" s="398" t="s">
        <v>165</v>
      </c>
      <c r="L19" s="398"/>
      <c r="M19" s="173">
        <f>+'入力画面　　軽減税率8%'!U14</f>
        <v>0</v>
      </c>
      <c r="N19" s="174">
        <f>'入力画面　　軽減税率8%'!AB15</f>
        <v>0</v>
      </c>
      <c r="O19" s="455">
        <f>+'入力画面　　軽減税率8%'!W14</f>
        <v>0</v>
      </c>
      <c r="P19" s="455"/>
      <c r="Q19" s="455">
        <f>+M19+N19+O19</f>
        <v>0</v>
      </c>
      <c r="R19" s="455"/>
      <c r="S19" s="466" t="str">
        <f>+'入力画面　　軽減税率8%'!M7</f>
        <v/>
      </c>
      <c r="T19" s="467"/>
      <c r="U19" s="79"/>
      <c r="W19" s="71"/>
    </row>
    <row r="20" spans="1:24" ht="24" customHeight="1">
      <c r="A20" s="87"/>
      <c r="B20" s="118"/>
      <c r="C20" s="457" t="str">
        <f>IF('入力画面　　軽減税率8%'!D8="","",'入力画面　　軽減税率8%'!D8)</f>
        <v/>
      </c>
      <c r="D20" s="457"/>
      <c r="E20" s="457"/>
      <c r="F20" s="457"/>
      <c r="G20" s="457"/>
      <c r="H20" s="458" t="s">
        <v>188</v>
      </c>
      <c r="I20" s="459"/>
      <c r="J20" s="89"/>
      <c r="K20" s="398" t="s">
        <v>12</v>
      </c>
      <c r="L20" s="398"/>
      <c r="M20" s="173">
        <f>+'入力画面　　軽減税率8%'!U15</f>
        <v>0</v>
      </c>
      <c r="N20" s="174">
        <f>+'入力画面　　軽減税率8%'!Y15</f>
        <v>0</v>
      </c>
      <c r="O20" s="455">
        <f>+'入力画面　　軽減税率8%'!W15</f>
        <v>0</v>
      </c>
      <c r="P20" s="455"/>
      <c r="Q20" s="455">
        <f>+M20+N20+O20</f>
        <v>0</v>
      </c>
      <c r="R20" s="455"/>
      <c r="S20" s="399" t="s">
        <v>176</v>
      </c>
      <c r="T20" s="400"/>
      <c r="U20" s="77"/>
      <c r="V20" s="72"/>
      <c r="W20" s="71"/>
    </row>
    <row r="21" spans="1:24" ht="24" customHeight="1">
      <c r="A21" s="87"/>
      <c r="B21" s="119"/>
      <c r="C21" s="456">
        <f>+'入力画面　　軽減税率8%'!D9</f>
        <v>0</v>
      </c>
      <c r="D21" s="456"/>
      <c r="E21" s="456"/>
      <c r="F21" s="456"/>
      <c r="G21" s="456"/>
      <c r="H21" s="460"/>
      <c r="I21" s="461"/>
      <c r="J21" s="89"/>
      <c r="K21" s="398" t="s">
        <v>13</v>
      </c>
      <c r="L21" s="398"/>
      <c r="M21" s="173">
        <f>+'入力画面　　軽減税率8%'!U16</f>
        <v>0</v>
      </c>
      <c r="N21" s="174">
        <f>+'入力画面　　軽減税率8%'!Y16</f>
        <v>0</v>
      </c>
      <c r="O21" s="455">
        <f>+'入力画面　　軽減税率8%'!W16</f>
        <v>0</v>
      </c>
      <c r="P21" s="455"/>
      <c r="Q21" s="455">
        <f>+M21+N21+O21</f>
        <v>0</v>
      </c>
      <c r="R21" s="455"/>
      <c r="S21" s="399">
        <f>+'入力画面　　軽減税率8%'!D26</f>
        <v>0</v>
      </c>
      <c r="T21" s="400"/>
      <c r="U21" s="77"/>
      <c r="V21" s="72"/>
      <c r="W21" s="71"/>
    </row>
    <row r="22" spans="1:24" ht="24" customHeight="1">
      <c r="A22" s="87"/>
      <c r="B22" s="119"/>
      <c r="C22" s="423">
        <f>+'入力画面　　軽減税率8%'!D10</f>
        <v>0</v>
      </c>
      <c r="D22" s="423"/>
      <c r="E22" s="423"/>
      <c r="F22" s="423"/>
      <c r="G22" s="423"/>
      <c r="H22" s="460"/>
      <c r="I22" s="461"/>
      <c r="J22" s="89"/>
      <c r="K22" s="409" t="s">
        <v>178</v>
      </c>
      <c r="L22" s="409"/>
      <c r="M22" s="173"/>
      <c r="N22" s="174"/>
      <c r="O22" s="455"/>
      <c r="P22" s="455"/>
      <c r="Q22" s="455"/>
      <c r="R22" s="455"/>
      <c r="S22" s="120" t="s">
        <v>177</v>
      </c>
      <c r="T22" s="121">
        <f>+'入力画面　　軽減税率8%'!D29</f>
        <v>0</v>
      </c>
      <c r="U22" s="78"/>
    </row>
    <row r="23" spans="1:24" ht="24" customHeight="1">
      <c r="A23" s="87"/>
      <c r="B23" s="119"/>
      <c r="C23" s="87"/>
      <c r="D23" s="122"/>
      <c r="E23" s="414" t="s">
        <v>185</v>
      </c>
      <c r="F23" s="414"/>
      <c r="G23" s="415">
        <f>+'入力画面　　軽減税率8%'!D11</f>
        <v>0</v>
      </c>
      <c r="H23" s="415"/>
      <c r="I23" s="416"/>
      <c r="J23" s="89"/>
      <c r="K23" s="409" t="s">
        <v>18</v>
      </c>
      <c r="L23" s="409"/>
      <c r="M23" s="173"/>
      <c r="N23" s="174"/>
      <c r="O23" s="455"/>
      <c r="P23" s="455"/>
      <c r="Q23" s="455"/>
      <c r="R23" s="455"/>
      <c r="S23" s="120" t="s">
        <v>175</v>
      </c>
      <c r="T23" s="121">
        <f>+'入力画面　　軽減税率8%'!D30</f>
        <v>0</v>
      </c>
      <c r="U23" s="78"/>
    </row>
    <row r="24" spans="1:24" ht="24" customHeight="1">
      <c r="A24" s="87"/>
      <c r="B24" s="119"/>
      <c r="C24" s="87"/>
      <c r="D24" s="122"/>
      <c r="E24" s="414" t="s">
        <v>186</v>
      </c>
      <c r="F24" s="414"/>
      <c r="G24" s="415">
        <f>+'入力画面　　軽減税率8%'!D12</f>
        <v>0</v>
      </c>
      <c r="H24" s="415"/>
      <c r="I24" s="416"/>
      <c r="J24" s="89"/>
      <c r="K24" s="409" t="s">
        <v>288</v>
      </c>
      <c r="L24" s="409"/>
      <c r="M24" s="173"/>
      <c r="N24" s="174"/>
      <c r="O24" s="455"/>
      <c r="P24" s="455"/>
      <c r="Q24" s="455"/>
      <c r="R24" s="455"/>
      <c r="S24" s="120" t="str">
        <f>IF('入力画面　　軽減税率8%'!D31&gt;0,"手 　 形","でんさい")</f>
        <v>でんさい</v>
      </c>
      <c r="T24" s="121">
        <f>IF('入力画面　　軽減税率8%'!D31&gt;0,'入力画面　　軽減税率8%'!D31,'入力画面　　軽減税率8%'!D32)</f>
        <v>0</v>
      </c>
      <c r="U24" s="78"/>
    </row>
    <row r="25" spans="1:24" ht="24" customHeight="1">
      <c r="A25" s="87"/>
      <c r="B25" s="123"/>
      <c r="C25" s="124"/>
      <c r="D25" s="124"/>
      <c r="E25" s="413" t="s">
        <v>187</v>
      </c>
      <c r="F25" s="413"/>
      <c r="G25" s="407">
        <f>+'入力画面　　軽減税率8%'!D13</f>
        <v>0</v>
      </c>
      <c r="H25" s="407"/>
      <c r="I25" s="408"/>
      <c r="J25" s="89"/>
      <c r="K25" s="398" t="s">
        <v>24</v>
      </c>
      <c r="L25" s="398"/>
      <c r="M25" s="173"/>
      <c r="N25" s="174"/>
      <c r="O25" s="455"/>
      <c r="P25" s="455"/>
      <c r="Q25" s="455"/>
      <c r="R25" s="455"/>
      <c r="S25" s="120" t="str">
        <f>IF(S24="","","（サイト）")</f>
        <v>（サイト）</v>
      </c>
      <c r="T25" s="518">
        <f>IF('入力画面　　軽減税率8%'!D30="",0,IF('入力画面　　軽減税率8%'!D30=100,0,60))</f>
        <v>0</v>
      </c>
      <c r="U25" s="78"/>
    </row>
    <row r="26" spans="1:24" ht="24" customHeight="1">
      <c r="A26" s="87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</row>
    <row r="27" spans="1:24" ht="27" customHeight="1">
      <c r="A27" s="87"/>
      <c r="B27" s="401" t="s">
        <v>23</v>
      </c>
      <c r="C27" s="125" t="s">
        <v>125</v>
      </c>
      <c r="D27" s="131">
        <f>+'入力画面　　軽減税率8%'!D16:G16</f>
        <v>0</v>
      </c>
      <c r="E27" s="399" t="s">
        <v>181</v>
      </c>
      <c r="F27" s="400"/>
      <c r="G27" s="417">
        <f>+'入力画面　　軽減税率8%'!D17</f>
        <v>0</v>
      </c>
      <c r="H27" s="418"/>
      <c r="I27" s="41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</row>
    <row r="28" spans="1:24" ht="27" customHeight="1">
      <c r="A28" s="87"/>
      <c r="B28" s="402"/>
      <c r="C28" s="125" t="s">
        <v>290</v>
      </c>
      <c r="D28" s="126">
        <f>+'入力画面　　軽減税率8%'!D18:E18</f>
        <v>0</v>
      </c>
      <c r="E28" s="424" t="s">
        <v>182</v>
      </c>
      <c r="F28" s="425"/>
      <c r="G28" s="395">
        <f>+'入力画面　　軽減税率8%'!D19</f>
        <v>0</v>
      </c>
      <c r="H28" s="396"/>
      <c r="I28" s="397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</row>
    <row r="29" spans="1:24" ht="27" customHeight="1">
      <c r="A29" s="87"/>
      <c r="B29" s="403"/>
      <c r="C29" s="127" t="s">
        <v>156</v>
      </c>
      <c r="D29" s="172">
        <f>+'入力画面　　軽減税率8%'!D21:I21</f>
        <v>0</v>
      </c>
      <c r="E29" s="393" t="s">
        <v>183</v>
      </c>
      <c r="F29" s="394"/>
      <c r="G29" s="410">
        <f>+'入力画面　　軽減税率8%'!D20</f>
        <v>0</v>
      </c>
      <c r="H29" s="411"/>
      <c r="I29" s="412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</row>
    <row r="30" spans="1:24">
      <c r="A30" s="87"/>
      <c r="B30" s="87"/>
      <c r="C30" s="87"/>
      <c r="D30" s="87"/>
      <c r="E30" s="87"/>
      <c r="F30" s="87"/>
      <c r="G30" s="87"/>
      <c r="H30" s="87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</row>
    <row r="31" spans="1:24">
      <c r="A31" s="8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</row>
    <row r="50" spans="19:21">
      <c r="S50" s="8"/>
      <c r="T50" s="8"/>
      <c r="U50" s="8"/>
    </row>
    <row r="51" spans="19:21">
      <c r="S51" s="8"/>
      <c r="T51" s="8"/>
      <c r="U51" s="8"/>
    </row>
  </sheetData>
  <sheetProtection password="D52A" sheet="1" objects="1" scenarios="1"/>
  <mergeCells count="101">
    <mergeCell ref="P5:S6"/>
    <mergeCell ref="N15:O15"/>
    <mergeCell ref="P14:R14"/>
    <mergeCell ref="P15:R15"/>
    <mergeCell ref="P12:R12"/>
    <mergeCell ref="P11:R11"/>
    <mergeCell ref="N12:O12"/>
    <mergeCell ref="S13:T13"/>
    <mergeCell ref="P16:R16"/>
    <mergeCell ref="N10:O10"/>
    <mergeCell ref="S14:T14"/>
    <mergeCell ref="S15:T15"/>
    <mergeCell ref="N14:O14"/>
    <mergeCell ref="N16:O16"/>
    <mergeCell ref="N11:O11"/>
    <mergeCell ref="N13:O13"/>
    <mergeCell ref="P10:R10"/>
    <mergeCell ref="S18:T18"/>
    <mergeCell ref="Q23:R23"/>
    <mergeCell ref="Q24:R24"/>
    <mergeCell ref="S19:T19"/>
    <mergeCell ref="S21:T21"/>
    <mergeCell ref="O19:P19"/>
    <mergeCell ref="O22:P22"/>
    <mergeCell ref="O25:P25"/>
    <mergeCell ref="O23:P23"/>
    <mergeCell ref="Q22:R22"/>
    <mergeCell ref="Q18:R18"/>
    <mergeCell ref="O18:P18"/>
    <mergeCell ref="O20:P20"/>
    <mergeCell ref="S20:T20"/>
    <mergeCell ref="B10:I10"/>
    <mergeCell ref="G11:I11"/>
    <mergeCell ref="E11:F11"/>
    <mergeCell ref="B11:D11"/>
    <mergeCell ref="B15:C15"/>
    <mergeCell ref="G15:H15"/>
    <mergeCell ref="B16:C16"/>
    <mergeCell ref="Q25:R25"/>
    <mergeCell ref="O24:P24"/>
    <mergeCell ref="K23:L23"/>
    <mergeCell ref="K21:L21"/>
    <mergeCell ref="L15:M15"/>
    <mergeCell ref="L16:M16"/>
    <mergeCell ref="O21:P21"/>
    <mergeCell ref="Q19:R19"/>
    <mergeCell ref="Q20:R20"/>
    <mergeCell ref="Q21:R21"/>
    <mergeCell ref="C21:G21"/>
    <mergeCell ref="C20:G20"/>
    <mergeCell ref="H20:I22"/>
    <mergeCell ref="E19:F19"/>
    <mergeCell ref="G19:I19"/>
    <mergeCell ref="B2:S2"/>
    <mergeCell ref="N5:O6"/>
    <mergeCell ref="K8:L8"/>
    <mergeCell ref="M8:T8"/>
    <mergeCell ref="G12:H12"/>
    <mergeCell ref="S16:T16"/>
    <mergeCell ref="F16:I16"/>
    <mergeCell ref="D9:F9"/>
    <mergeCell ref="E12:F12"/>
    <mergeCell ref="E13:F13"/>
    <mergeCell ref="K10:M10"/>
    <mergeCell ref="L13:M13"/>
    <mergeCell ref="L14:M14"/>
    <mergeCell ref="G13:H13"/>
    <mergeCell ref="E14:F14"/>
    <mergeCell ref="E15:F15"/>
    <mergeCell ref="E7:F7"/>
    <mergeCell ref="G14:H14"/>
    <mergeCell ref="P13:R13"/>
    <mergeCell ref="S10:T10"/>
    <mergeCell ref="S11:T11"/>
    <mergeCell ref="S12:T12"/>
    <mergeCell ref="L11:M11"/>
    <mergeCell ref="L12:M12"/>
    <mergeCell ref="E29:F29"/>
    <mergeCell ref="G28:I28"/>
    <mergeCell ref="K25:L25"/>
    <mergeCell ref="E27:F27"/>
    <mergeCell ref="B27:B29"/>
    <mergeCell ref="B17:C17"/>
    <mergeCell ref="K18:L18"/>
    <mergeCell ref="G25:I25"/>
    <mergeCell ref="K24:L24"/>
    <mergeCell ref="G29:I29"/>
    <mergeCell ref="E25:F25"/>
    <mergeCell ref="E23:F23"/>
    <mergeCell ref="E24:F24"/>
    <mergeCell ref="G23:I23"/>
    <mergeCell ref="G24:I24"/>
    <mergeCell ref="G27:I27"/>
    <mergeCell ref="G18:I18"/>
    <mergeCell ref="K22:L22"/>
    <mergeCell ref="C22:G22"/>
    <mergeCell ref="K20:L20"/>
    <mergeCell ref="K19:L19"/>
    <mergeCell ref="E28:F28"/>
    <mergeCell ref="E18:F18"/>
    <mergeCell ref="K17:T17"/>
  </mergeCells>
  <phoneticPr fontId="1"/>
  <pageMargins left="0" right="0" top="0.74803149606299213" bottom="0" header="0.31496062992125984" footer="0.31496062992125984"/>
  <pageSetup paperSize="9" scale="72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AJ43"/>
  <sheetViews>
    <sheetView showGridLines="0" showRowColHeaders="0" showOutlineSymbols="0" zoomScale="77" zoomScaleNormal="77" workbookViewId="0">
      <selection activeCell="T24" sqref="T24"/>
    </sheetView>
  </sheetViews>
  <sheetFormatPr defaultRowHeight="13.5"/>
  <cols>
    <col min="1" max="1" width="4.625" style="9" customWidth="1"/>
    <col min="2" max="2" width="2.375" customWidth="1"/>
    <col min="3" max="3" width="19.125" customWidth="1"/>
    <col min="4" max="4" width="9.375" customWidth="1"/>
    <col min="5" max="5" width="8" style="11" customWidth="1"/>
    <col min="6" max="9" width="8.75" customWidth="1"/>
    <col min="10" max="10" width="1.875" customWidth="1"/>
    <col min="11" max="11" width="3.625" customWidth="1"/>
    <col min="12" max="12" width="13.125" customWidth="1"/>
    <col min="13" max="13" width="8.875" customWidth="1"/>
    <col min="14" max="14" width="9.5" customWidth="1"/>
    <col min="15" max="15" width="5.25" customWidth="1"/>
    <col min="16" max="16" width="9" customWidth="1"/>
    <col min="17" max="17" width="5.625" customWidth="1"/>
    <col min="18" max="25" width="7.25" customWidth="1"/>
    <col min="26" max="26" width="12.75" customWidth="1"/>
    <col min="27" max="27" width="2.625" hidden="1" customWidth="1"/>
    <col min="28" max="28" width="9" customWidth="1"/>
    <col min="30" max="30" width="0" hidden="1" customWidth="1"/>
  </cols>
  <sheetData>
    <row r="1" spans="1:36" ht="21">
      <c r="A1" s="13" t="s">
        <v>65</v>
      </c>
    </row>
    <row r="2" spans="1:36" ht="7.5" customHeight="1"/>
    <row r="3" spans="1:36" ht="18.75" customHeight="1">
      <c r="A3" s="9" t="s">
        <v>38</v>
      </c>
      <c r="B3" t="s">
        <v>42</v>
      </c>
      <c r="K3" s="10" t="s">
        <v>43</v>
      </c>
      <c r="L3" t="s">
        <v>276</v>
      </c>
      <c r="O3" s="12"/>
      <c r="P3" s="11"/>
      <c r="AA3" t="s">
        <v>111</v>
      </c>
    </row>
    <row r="4" spans="1:36" ht="18.75" customHeight="1">
      <c r="A4" s="132" t="s">
        <v>61</v>
      </c>
      <c r="B4" s="86" t="s">
        <v>63</v>
      </c>
      <c r="C4" s="86"/>
      <c r="D4" s="86"/>
      <c r="E4" s="133"/>
      <c r="F4" s="346" t="s">
        <v>283</v>
      </c>
      <c r="G4" s="347"/>
      <c r="H4" s="347"/>
      <c r="I4" s="347"/>
      <c r="J4" s="347"/>
      <c r="K4" s="348"/>
      <c r="L4" s="134" t="s">
        <v>86</v>
      </c>
      <c r="M4" s="135">
        <v>1</v>
      </c>
      <c r="N4" s="134" t="s">
        <v>66</v>
      </c>
      <c r="O4" s="136"/>
      <c r="P4" s="136"/>
      <c r="Q4" s="136"/>
      <c r="R4" s="86"/>
      <c r="S4" s="86"/>
      <c r="T4" s="519" t="s">
        <v>291</v>
      </c>
      <c r="U4" s="519"/>
      <c r="V4" s="519"/>
      <c r="W4" s="519"/>
      <c r="X4" s="519"/>
      <c r="Y4" s="519"/>
      <c r="Z4" s="519"/>
      <c r="AA4" t="s">
        <v>112</v>
      </c>
      <c r="AB4" s="84" t="s">
        <v>277</v>
      </c>
      <c r="AC4" s="82"/>
      <c r="AD4" s="83"/>
    </row>
    <row r="5" spans="1:36" ht="18.75" customHeight="1">
      <c r="A5" s="132"/>
      <c r="B5" s="86"/>
      <c r="C5" s="137" t="s">
        <v>155</v>
      </c>
      <c r="D5" s="279"/>
      <c r="E5" s="280"/>
      <c r="F5" s="138" t="s">
        <v>282</v>
      </c>
      <c r="G5" s="139"/>
      <c r="H5" s="139"/>
      <c r="I5" s="139"/>
      <c r="J5" s="140"/>
      <c r="K5" s="141"/>
      <c r="L5" s="134" t="s">
        <v>78</v>
      </c>
      <c r="M5" s="134" t="s">
        <v>77</v>
      </c>
      <c r="N5" s="354"/>
      <c r="O5" s="355"/>
      <c r="P5" s="356"/>
      <c r="Q5" s="134"/>
      <c r="R5" s="336" t="s">
        <v>161</v>
      </c>
      <c r="S5" s="337"/>
      <c r="T5" s="324"/>
      <c r="U5" s="353"/>
      <c r="V5" s="353"/>
      <c r="W5" s="353"/>
      <c r="X5" s="353"/>
      <c r="Y5" s="353"/>
      <c r="Z5" s="325"/>
      <c r="AB5" s="80" t="s">
        <v>278</v>
      </c>
      <c r="AC5" s="80"/>
      <c r="AD5" s="80"/>
      <c r="AE5" s="80"/>
      <c r="AF5" s="80"/>
      <c r="AG5" s="80"/>
      <c r="AH5" s="80"/>
      <c r="AI5" s="80"/>
      <c r="AJ5" s="80"/>
    </row>
    <row r="6" spans="1:36" ht="18.75" customHeight="1">
      <c r="A6" s="132"/>
      <c r="B6" s="86"/>
      <c r="C6" s="137" t="s">
        <v>191</v>
      </c>
      <c r="D6" s="279"/>
      <c r="E6" s="280"/>
      <c r="F6" s="138" t="s">
        <v>284</v>
      </c>
      <c r="G6" s="139"/>
      <c r="H6" s="139"/>
      <c r="I6" s="139"/>
      <c r="J6" s="140"/>
      <c r="K6" s="141"/>
      <c r="L6" s="134" t="s">
        <v>179</v>
      </c>
      <c r="M6" s="134" t="s">
        <v>270</v>
      </c>
      <c r="N6" s="350" t="str">
        <f>IF(N5="","",IF(E28=15,EOMONTH(N5,-2)+16,IF(E28=20,EOMONTH(N5,-2)+21,EOMONTH(N5,-2)+16)))</f>
        <v/>
      </c>
      <c r="O6" s="351"/>
      <c r="P6" s="352"/>
      <c r="Q6" s="142" t="s">
        <v>271</v>
      </c>
      <c r="R6" s="350" t="str">
        <f>IF(N5="","",+N5)</f>
        <v/>
      </c>
      <c r="S6" s="351"/>
      <c r="T6" s="206"/>
      <c r="U6" s="207"/>
      <c r="V6" s="473"/>
      <c r="W6" s="220"/>
      <c r="X6" s="220"/>
      <c r="Y6" s="220"/>
      <c r="Z6" s="219"/>
      <c r="AA6" t="s">
        <v>141</v>
      </c>
      <c r="AB6" s="80" t="s">
        <v>281</v>
      </c>
      <c r="AC6" s="80"/>
      <c r="AD6" s="80"/>
      <c r="AE6" s="80"/>
      <c r="AF6" s="80"/>
      <c r="AG6" s="80"/>
      <c r="AH6" s="80"/>
      <c r="AI6" s="80"/>
      <c r="AJ6" s="80"/>
    </row>
    <row r="7" spans="1:36" ht="18.75" customHeight="1">
      <c r="A7" s="132"/>
      <c r="B7" s="86"/>
      <c r="C7" s="137" t="s">
        <v>26</v>
      </c>
      <c r="D7" s="368"/>
      <c r="E7" s="369"/>
      <c r="F7" s="343" t="s">
        <v>285</v>
      </c>
      <c r="G7" s="344"/>
      <c r="H7" s="344"/>
      <c r="I7" s="344"/>
      <c r="J7" s="344"/>
      <c r="K7" s="345"/>
      <c r="L7" s="134" t="s">
        <v>275</v>
      </c>
      <c r="M7" s="478" t="str">
        <f>IF(N5="","",(IF(WEEKDAY(Q7)=7,Q7-1,IF(WEEKDAY(Q7)=1,Q7-2,Q7))+V7))</f>
        <v/>
      </c>
      <c r="N7" s="478"/>
      <c r="O7" s="479" t="s">
        <v>273</v>
      </c>
      <c r="P7" s="479"/>
      <c r="Q7" s="478" t="str">
        <f>IF(N5="","",IF(E28=15,EOMONTH(N5,0)+25,IF(E28=20,EOMONTH(N5,1),EOMONTH(N5,0)+25)))</f>
        <v/>
      </c>
      <c r="R7" s="478"/>
      <c r="S7" s="478"/>
      <c r="T7" s="332" t="s">
        <v>274</v>
      </c>
      <c r="U7" s="333"/>
      <c r="V7" s="334"/>
      <c r="W7" s="335"/>
      <c r="X7" s="143">
        <v>0</v>
      </c>
      <c r="Y7" s="143"/>
      <c r="Z7" s="144"/>
      <c r="AB7" s="80" t="s">
        <v>279</v>
      </c>
      <c r="AC7" s="81"/>
      <c r="AD7" s="81"/>
      <c r="AE7" s="81"/>
      <c r="AF7" s="81"/>
      <c r="AG7" s="81"/>
      <c r="AH7" s="81"/>
      <c r="AI7" s="81"/>
      <c r="AJ7" s="80"/>
    </row>
    <row r="8" spans="1:36" ht="18.75" customHeight="1">
      <c r="A8" s="132"/>
      <c r="B8" s="86"/>
      <c r="C8" s="137" t="s">
        <v>27</v>
      </c>
      <c r="D8" s="324"/>
      <c r="E8" s="353"/>
      <c r="F8" s="353"/>
      <c r="G8" s="353"/>
      <c r="H8" s="353"/>
      <c r="I8" s="325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B8" s="81" t="s">
        <v>280</v>
      </c>
      <c r="AC8" s="80"/>
      <c r="AD8" s="80"/>
      <c r="AE8" s="80"/>
      <c r="AF8" s="80"/>
      <c r="AG8" s="80"/>
      <c r="AH8" s="80"/>
      <c r="AI8" s="80"/>
      <c r="AJ8" s="80"/>
    </row>
    <row r="9" spans="1:36" ht="18.75" customHeight="1">
      <c r="A9" s="132"/>
      <c r="B9" s="86"/>
      <c r="C9" s="137" t="s">
        <v>80</v>
      </c>
      <c r="D9" s="324"/>
      <c r="E9" s="353"/>
      <c r="F9" s="353"/>
      <c r="G9" s="353"/>
      <c r="H9" s="353"/>
      <c r="I9" s="325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</row>
    <row r="10" spans="1:36" ht="18.75" customHeight="1">
      <c r="A10" s="132"/>
      <c r="B10" s="86"/>
      <c r="C10" s="137" t="s">
        <v>81</v>
      </c>
      <c r="D10" s="324"/>
      <c r="E10" s="353"/>
      <c r="F10" s="353"/>
      <c r="G10" s="353"/>
      <c r="H10" s="353"/>
      <c r="I10" s="325"/>
      <c r="J10" s="86"/>
      <c r="K10" s="498"/>
      <c r="L10" s="499"/>
      <c r="M10" s="500"/>
      <c r="N10" s="383" t="s">
        <v>172</v>
      </c>
      <c r="O10" s="384"/>
      <c r="P10" s="384"/>
      <c r="Q10" s="384"/>
      <c r="R10" s="384"/>
      <c r="S10" s="384"/>
      <c r="T10" s="384"/>
      <c r="U10" s="384"/>
      <c r="V10" s="384"/>
      <c r="W10" s="384"/>
      <c r="X10" s="474" t="s">
        <v>115</v>
      </c>
      <c r="Y10" s="475"/>
      <c r="Z10" s="276" t="s">
        <v>142</v>
      </c>
    </row>
    <row r="11" spans="1:36" ht="18.75" customHeight="1">
      <c r="A11" s="132"/>
      <c r="B11" s="86"/>
      <c r="C11" s="137" t="s">
        <v>75</v>
      </c>
      <c r="D11" s="368"/>
      <c r="E11" s="369"/>
      <c r="F11" s="145"/>
      <c r="G11" s="145"/>
      <c r="H11" s="145"/>
      <c r="I11" s="145"/>
      <c r="J11" s="86"/>
      <c r="K11" s="501"/>
      <c r="L11" s="502"/>
      <c r="M11" s="503"/>
      <c r="N11" s="386" t="s">
        <v>3</v>
      </c>
      <c r="O11" s="476"/>
      <c r="P11" s="475" t="s">
        <v>109</v>
      </c>
      <c r="Q11" s="475"/>
      <c r="R11" s="482" t="s">
        <v>114</v>
      </c>
      <c r="S11" s="301"/>
      <c r="T11" s="390" t="s">
        <v>116</v>
      </c>
      <c r="U11" s="391"/>
      <c r="V11" s="391"/>
      <c r="W11" s="392"/>
      <c r="X11" s="475"/>
      <c r="Y11" s="475"/>
      <c r="Z11" s="277"/>
    </row>
    <row r="12" spans="1:36" ht="18.75" customHeight="1">
      <c r="A12" s="132"/>
      <c r="B12" s="86"/>
      <c r="C12" s="146" t="s">
        <v>76</v>
      </c>
      <c r="D12" s="328"/>
      <c r="E12" s="329"/>
      <c r="F12" s="86"/>
      <c r="G12" s="86"/>
      <c r="H12" s="86"/>
      <c r="I12" s="86"/>
      <c r="J12" s="86"/>
      <c r="K12" s="504"/>
      <c r="L12" s="505"/>
      <c r="M12" s="506"/>
      <c r="N12" s="388"/>
      <c r="O12" s="477"/>
      <c r="P12" s="475"/>
      <c r="Q12" s="475"/>
      <c r="R12" s="483"/>
      <c r="S12" s="305"/>
      <c r="T12" s="486" t="s">
        <v>106</v>
      </c>
      <c r="U12" s="487"/>
      <c r="V12" s="487" t="s">
        <v>107</v>
      </c>
      <c r="W12" s="315"/>
      <c r="X12" s="475"/>
      <c r="Y12" s="475"/>
      <c r="Z12" s="278"/>
    </row>
    <row r="13" spans="1:36" ht="18.75" customHeight="1">
      <c r="A13" s="132"/>
      <c r="B13" s="86"/>
      <c r="C13" s="137" t="s">
        <v>150</v>
      </c>
      <c r="D13" s="372"/>
      <c r="E13" s="373"/>
      <c r="F13" s="374"/>
      <c r="G13" s="145"/>
      <c r="H13" s="145"/>
      <c r="I13" s="145"/>
      <c r="J13" s="86"/>
      <c r="K13" s="147" t="s">
        <v>4</v>
      </c>
      <c r="L13" s="296" t="s">
        <v>5</v>
      </c>
      <c r="M13" s="297"/>
      <c r="N13" s="298">
        <f>P13+R13</f>
        <v>0</v>
      </c>
      <c r="O13" s="299"/>
      <c r="P13" s="338"/>
      <c r="Q13" s="339"/>
      <c r="R13" s="484">
        <f>+T13+V13</f>
        <v>0</v>
      </c>
      <c r="S13" s="485"/>
      <c r="T13" s="480"/>
      <c r="U13" s="481"/>
      <c r="V13" s="480"/>
      <c r="W13" s="481"/>
      <c r="X13" s="298">
        <f>ROUNDDOWN(T13*$D$33/100,0)</f>
        <v>0</v>
      </c>
      <c r="Y13" s="299"/>
      <c r="Z13" s="148"/>
    </row>
    <row r="14" spans="1:36" ht="18.75" customHeight="1">
      <c r="A14" s="132"/>
      <c r="B14" s="86"/>
      <c r="C14" s="149"/>
      <c r="D14" s="86"/>
      <c r="E14" s="133"/>
      <c r="F14" s="145"/>
      <c r="G14" s="145"/>
      <c r="H14" s="145"/>
      <c r="I14" s="145"/>
      <c r="J14" s="86"/>
      <c r="K14" s="147" t="s">
        <v>6</v>
      </c>
      <c r="L14" s="330" t="s">
        <v>122</v>
      </c>
      <c r="M14" s="331"/>
      <c r="N14" s="298">
        <f>P14+R14</f>
        <v>0</v>
      </c>
      <c r="O14" s="299"/>
      <c r="P14" s="338"/>
      <c r="Q14" s="339"/>
      <c r="R14" s="484">
        <f>+T14+V14</f>
        <v>0</v>
      </c>
      <c r="S14" s="485"/>
      <c r="T14" s="480"/>
      <c r="U14" s="481"/>
      <c r="V14" s="480"/>
      <c r="W14" s="481"/>
      <c r="X14" s="298">
        <f>ROUNDDOWN(T14*$D$33/100,0)</f>
        <v>0</v>
      </c>
      <c r="Y14" s="299"/>
      <c r="Z14" s="150"/>
    </row>
    <row r="15" spans="1:36" ht="18.75" customHeight="1">
      <c r="A15" s="132" t="s">
        <v>79</v>
      </c>
      <c r="B15" s="86" t="s">
        <v>62</v>
      </c>
      <c r="C15" s="86"/>
      <c r="D15" s="349"/>
      <c r="E15" s="349"/>
      <c r="F15" s="349"/>
      <c r="G15" s="349"/>
      <c r="H15" s="349"/>
      <c r="I15" s="349"/>
      <c r="J15" s="86"/>
      <c r="K15" s="147" t="s">
        <v>7</v>
      </c>
      <c r="L15" s="296" t="s">
        <v>54</v>
      </c>
      <c r="M15" s="297"/>
      <c r="N15" s="298">
        <f>P15+R15</f>
        <v>0</v>
      </c>
      <c r="O15" s="299"/>
      <c r="P15" s="338"/>
      <c r="Q15" s="339"/>
      <c r="R15" s="484">
        <f>+T15+V15</f>
        <v>0</v>
      </c>
      <c r="S15" s="485"/>
      <c r="T15" s="298">
        <f>IF(D29=90,ROUNDDOWN(T14*0.1,-1),0)</f>
        <v>0</v>
      </c>
      <c r="U15" s="299"/>
      <c r="V15" s="298">
        <f>IF(D29=90,ROUNDDOWN(V14*0.1,-1),0)</f>
        <v>0</v>
      </c>
      <c r="W15" s="299"/>
      <c r="X15" s="298">
        <f>ROUNDDOWN(T15*$D$33/100,0)</f>
        <v>0</v>
      </c>
      <c r="Y15" s="299"/>
      <c r="Z15" s="151">
        <f>X14+Z14</f>
        <v>0</v>
      </c>
      <c r="AD15">
        <f>+AB43</f>
        <v>0</v>
      </c>
    </row>
    <row r="16" spans="1:36" ht="18.75" customHeight="1">
      <c r="A16" s="132"/>
      <c r="B16" s="86"/>
      <c r="C16" s="137" t="s">
        <v>125</v>
      </c>
      <c r="D16" s="281"/>
      <c r="E16" s="282"/>
      <c r="F16" s="282"/>
      <c r="G16" s="283"/>
      <c r="H16" s="145"/>
      <c r="I16" s="145"/>
      <c r="J16" s="86"/>
      <c r="K16" s="147" t="s">
        <v>8</v>
      </c>
      <c r="L16" s="296" t="s">
        <v>55</v>
      </c>
      <c r="M16" s="297"/>
      <c r="N16" s="298">
        <f>P16+R16</f>
        <v>0</v>
      </c>
      <c r="O16" s="299"/>
      <c r="P16" s="338"/>
      <c r="Q16" s="339"/>
      <c r="R16" s="484">
        <f>+T16+V16</f>
        <v>0</v>
      </c>
      <c r="S16" s="485"/>
      <c r="T16" s="480"/>
      <c r="U16" s="481"/>
      <c r="V16" s="480"/>
      <c r="W16" s="481"/>
      <c r="X16" s="298">
        <f>ROUNDDOWN(T16*$D$33/100,0)</f>
        <v>0</v>
      </c>
      <c r="Y16" s="299"/>
      <c r="Z16" s="86"/>
    </row>
    <row r="17" spans="1:26" ht="18.75" customHeight="1" thickBot="1">
      <c r="A17" s="132"/>
      <c r="B17" s="86"/>
      <c r="C17" s="137" t="s">
        <v>28</v>
      </c>
      <c r="D17" s="321"/>
      <c r="E17" s="321"/>
      <c r="F17" s="321"/>
      <c r="G17" s="134" t="s">
        <v>17</v>
      </c>
      <c r="H17" s="145"/>
      <c r="I17" s="145"/>
      <c r="J17" s="86"/>
      <c r="K17" s="147" t="s">
        <v>9</v>
      </c>
      <c r="L17" s="296" t="s">
        <v>14</v>
      </c>
      <c r="M17" s="297"/>
      <c r="N17" s="298">
        <f>N15-N16</f>
        <v>0</v>
      </c>
      <c r="O17" s="299"/>
      <c r="P17" s="298">
        <f>P15-P16</f>
        <v>0</v>
      </c>
      <c r="Q17" s="299"/>
      <c r="R17" s="484">
        <f>+R15-R16</f>
        <v>0</v>
      </c>
      <c r="S17" s="485"/>
      <c r="T17" s="488">
        <f>+T15-T16</f>
        <v>0</v>
      </c>
      <c r="U17" s="489"/>
      <c r="V17" s="488">
        <f>V15-V16</f>
        <v>0</v>
      </c>
      <c r="W17" s="489"/>
      <c r="X17" s="490">
        <f>X15-X16</f>
        <v>0</v>
      </c>
      <c r="Y17" s="491"/>
      <c r="Z17" s="86"/>
    </row>
    <row r="18" spans="1:26" ht="18.75" customHeight="1" thickBot="1">
      <c r="A18" s="132"/>
      <c r="B18" s="86"/>
      <c r="C18" s="137" t="s">
        <v>29</v>
      </c>
      <c r="D18" s="324"/>
      <c r="E18" s="325"/>
      <c r="F18" s="145"/>
      <c r="G18" s="145"/>
      <c r="H18" s="145"/>
      <c r="I18" s="145"/>
      <c r="J18" s="86"/>
      <c r="K18" s="147" t="s">
        <v>10</v>
      </c>
      <c r="L18" s="296" t="s">
        <v>124</v>
      </c>
      <c r="M18" s="297"/>
      <c r="N18" s="298">
        <f>+N14-N17</f>
        <v>0</v>
      </c>
      <c r="O18" s="299"/>
      <c r="P18" s="298">
        <f>+P14-P17</f>
        <v>0</v>
      </c>
      <c r="Q18" s="299"/>
      <c r="R18" s="381">
        <f>R14-R17</f>
        <v>0</v>
      </c>
      <c r="S18" s="382"/>
      <c r="T18" s="496">
        <f>T14-T17</f>
        <v>0</v>
      </c>
      <c r="U18" s="485"/>
      <c r="V18" s="485">
        <f>V14-V17</f>
        <v>0</v>
      </c>
      <c r="W18" s="495"/>
      <c r="X18" s="298">
        <f>X14-X17</f>
        <v>0</v>
      </c>
      <c r="Y18" s="299"/>
      <c r="Z18" s="86"/>
    </row>
    <row r="19" spans="1:26" ht="18.75" customHeight="1">
      <c r="A19" s="132"/>
      <c r="B19" s="86"/>
      <c r="C19" s="137" t="s">
        <v>30</v>
      </c>
      <c r="D19" s="324"/>
      <c r="E19" s="325"/>
      <c r="F19" s="145"/>
      <c r="G19" s="145"/>
      <c r="H19" s="145"/>
      <c r="I19" s="145"/>
      <c r="J19" s="86"/>
      <c r="K19" s="147" t="s">
        <v>11</v>
      </c>
      <c r="L19" s="296" t="s">
        <v>15</v>
      </c>
      <c r="M19" s="297"/>
      <c r="N19" s="298" t="str">
        <f>IF(N13=0,"",N13-N18)</f>
        <v/>
      </c>
      <c r="O19" s="299"/>
      <c r="P19" s="317"/>
      <c r="Q19" s="320"/>
      <c r="R19" s="377"/>
      <c r="S19" s="378"/>
      <c r="T19" s="494"/>
      <c r="U19" s="492"/>
      <c r="V19" s="492"/>
      <c r="W19" s="493"/>
      <c r="X19" s="317"/>
      <c r="Y19" s="320"/>
      <c r="Z19" s="86"/>
    </row>
    <row r="20" spans="1:26" ht="18.75" customHeight="1">
      <c r="A20" s="132"/>
      <c r="B20" s="86"/>
      <c r="C20" s="134" t="s">
        <v>83</v>
      </c>
      <c r="D20" s="289"/>
      <c r="E20" s="289"/>
      <c r="F20" s="289"/>
      <c r="G20" s="289"/>
      <c r="H20" s="289"/>
      <c r="I20" s="289"/>
      <c r="J20" s="86"/>
      <c r="K20" s="152"/>
      <c r="L20" s="312"/>
      <c r="M20" s="312"/>
      <c r="N20" s="153"/>
      <c r="O20" s="153"/>
      <c r="P20" s="153"/>
      <c r="Q20" s="86"/>
      <c r="R20" s="154"/>
      <c r="S20" s="86"/>
      <c r="T20" s="86"/>
      <c r="U20" s="86"/>
      <c r="V20" s="86"/>
      <c r="W20" s="86"/>
      <c r="X20" s="86"/>
      <c r="Y20" s="155" t="s">
        <v>117</v>
      </c>
      <c r="Z20" s="86"/>
    </row>
    <row r="21" spans="1:26" ht="18.75" customHeight="1">
      <c r="A21" s="132"/>
      <c r="B21" s="86"/>
      <c r="C21" s="137" t="s">
        <v>82</v>
      </c>
      <c r="D21" s="289"/>
      <c r="E21" s="289"/>
      <c r="F21" s="289"/>
      <c r="G21" s="289"/>
      <c r="H21" s="289"/>
      <c r="I21" s="289"/>
      <c r="J21" s="86"/>
      <c r="K21" s="156" t="s">
        <v>70</v>
      </c>
      <c r="L21" s="308" t="s">
        <v>57</v>
      </c>
      <c r="M21" s="309"/>
      <c r="N21" s="322">
        <f>+T14</f>
        <v>0</v>
      </c>
      <c r="O21" s="323"/>
      <c r="P21" s="86" t="s">
        <v>67</v>
      </c>
      <c r="Q21" s="86"/>
      <c r="R21" s="86"/>
      <c r="S21" s="86"/>
      <c r="T21" s="86"/>
      <c r="U21" s="86"/>
      <c r="V21" s="86"/>
      <c r="W21" s="86"/>
      <c r="X21" s="86"/>
      <c r="Y21" s="86"/>
      <c r="Z21" s="86"/>
    </row>
    <row r="22" spans="1:26" ht="18.75" customHeight="1">
      <c r="A22" s="132"/>
      <c r="B22" s="86"/>
      <c r="C22" s="290" t="str">
        <f>IF(D34="該当する","消費税法経過措置に基づき請負代金の額は、消費税率８％として算出しています。","")</f>
        <v/>
      </c>
      <c r="D22" s="290"/>
      <c r="E22" s="290"/>
      <c r="F22" s="290"/>
      <c r="G22" s="290"/>
      <c r="H22" s="290"/>
      <c r="I22" s="290"/>
      <c r="J22" s="86"/>
      <c r="K22" s="157" t="s">
        <v>71</v>
      </c>
      <c r="L22" s="310" t="s">
        <v>58</v>
      </c>
      <c r="M22" s="311"/>
      <c r="N22" s="326">
        <f>+V14</f>
        <v>0</v>
      </c>
      <c r="O22" s="327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</row>
    <row r="23" spans="1:26" ht="18.75" customHeight="1">
      <c r="A23" s="132" t="s">
        <v>40</v>
      </c>
      <c r="B23" s="86" t="s">
        <v>41</v>
      </c>
      <c r="C23" s="86"/>
      <c r="D23" s="133"/>
      <c r="E23" s="86"/>
      <c r="F23" s="86"/>
      <c r="G23" s="86"/>
      <c r="H23" s="86"/>
      <c r="I23" s="86"/>
      <c r="J23" s="86"/>
      <c r="K23" s="134" t="s">
        <v>72</v>
      </c>
      <c r="L23" s="296" t="s">
        <v>59</v>
      </c>
      <c r="M23" s="297"/>
      <c r="N23" s="306">
        <f>+N22+N21</f>
        <v>0</v>
      </c>
      <c r="O23" s="307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</row>
    <row r="24" spans="1:26" ht="18.75" customHeight="1">
      <c r="A24" s="132"/>
      <c r="B24" s="86"/>
      <c r="C24" s="137" t="s">
        <v>173</v>
      </c>
      <c r="D24" s="279"/>
      <c r="E24" s="280"/>
      <c r="F24" s="295" t="s">
        <v>194</v>
      </c>
      <c r="G24" s="295"/>
      <c r="H24" s="295"/>
      <c r="I24" s="295"/>
      <c r="J24" s="86"/>
      <c r="K24" s="134" t="s">
        <v>73</v>
      </c>
      <c r="L24" s="296" t="s">
        <v>113</v>
      </c>
      <c r="M24" s="297"/>
      <c r="N24" s="306">
        <f>IF(D6="",0,X14)</f>
        <v>0</v>
      </c>
      <c r="O24" s="307"/>
      <c r="P24" s="154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spans="1:26" ht="18.75" customHeight="1">
      <c r="A25" s="132"/>
      <c r="B25" s="86"/>
      <c r="C25" s="137" t="s">
        <v>138</v>
      </c>
      <c r="D25" s="284"/>
      <c r="E25" s="285"/>
      <c r="F25" s="285"/>
      <c r="G25" s="285"/>
      <c r="H25" s="285"/>
      <c r="I25" s="286"/>
      <c r="J25" s="86"/>
      <c r="K25" s="134" t="s">
        <v>74</v>
      </c>
      <c r="L25" s="296" t="s">
        <v>123</v>
      </c>
      <c r="M25" s="297"/>
      <c r="N25" s="306">
        <f>N23+N24</f>
        <v>0</v>
      </c>
      <c r="O25" s="307"/>
      <c r="P25" s="86" t="s">
        <v>69</v>
      </c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spans="1:26" ht="18.75" customHeight="1">
      <c r="A26" s="132"/>
      <c r="B26" s="86"/>
      <c r="C26" s="137" t="s">
        <v>100</v>
      </c>
      <c r="D26" s="279"/>
      <c r="E26" s="280"/>
      <c r="F26" s="287" t="s">
        <v>193</v>
      </c>
      <c r="G26" s="288"/>
      <c r="H26" s="288"/>
      <c r="I26" s="288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</row>
    <row r="27" spans="1:26" ht="16.5" customHeight="1">
      <c r="A27" s="132"/>
      <c r="B27" s="86"/>
      <c r="C27" s="137" t="s">
        <v>119</v>
      </c>
      <c r="D27" s="279"/>
      <c r="E27" s="280"/>
      <c r="F27" s="145"/>
      <c r="G27" s="145"/>
      <c r="H27" s="145"/>
      <c r="I27" s="145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</row>
    <row r="28" spans="1:26" ht="16.5" customHeight="1">
      <c r="A28" s="132"/>
      <c r="B28" s="86"/>
      <c r="C28" s="137" t="s">
        <v>131</v>
      </c>
      <c r="D28" s="158" t="s">
        <v>39</v>
      </c>
      <c r="E28" s="159"/>
      <c r="F28" s="160" t="s">
        <v>2</v>
      </c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spans="1:26" ht="17.25" customHeight="1">
      <c r="A29" s="132"/>
      <c r="B29" s="86"/>
      <c r="C29" s="137" t="s">
        <v>132</v>
      </c>
      <c r="D29" s="161"/>
      <c r="E29" s="160" t="s">
        <v>19</v>
      </c>
      <c r="F29" s="133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</row>
    <row r="30" spans="1:26" ht="17.25" customHeight="1">
      <c r="A30" s="132"/>
      <c r="B30" s="86"/>
      <c r="C30" s="147" t="s">
        <v>133</v>
      </c>
      <c r="D30" s="161"/>
      <c r="E30" s="160" t="s">
        <v>19</v>
      </c>
      <c r="F30" s="133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spans="1:26" ht="17.25" customHeight="1">
      <c r="A31" s="132"/>
      <c r="B31" s="86"/>
      <c r="C31" s="147" t="s">
        <v>134</v>
      </c>
      <c r="D31" s="161"/>
      <c r="E31" s="160" t="s">
        <v>19</v>
      </c>
      <c r="F31" s="162" t="s">
        <v>129</v>
      </c>
      <c r="G31" s="148" t="str">
        <f>IF(D31="","",60)</f>
        <v/>
      </c>
      <c r="H31" s="160" t="s">
        <v>130</v>
      </c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spans="1:26" ht="17.25" customHeight="1">
      <c r="A32" s="132"/>
      <c r="B32" s="86"/>
      <c r="C32" s="147" t="s">
        <v>135</v>
      </c>
      <c r="D32" s="161"/>
      <c r="E32" s="160" t="s">
        <v>19</v>
      </c>
      <c r="F32" s="162" t="s">
        <v>129</v>
      </c>
      <c r="G32" s="148" t="str">
        <f>IF(D32="","",60)</f>
        <v/>
      </c>
      <c r="H32" s="160" t="s">
        <v>130</v>
      </c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spans="1:26" ht="17.25" customHeight="1">
      <c r="A33" s="132"/>
      <c r="B33" s="86"/>
      <c r="C33" s="147" t="s">
        <v>136</v>
      </c>
      <c r="D33" s="161">
        <v>10</v>
      </c>
      <c r="E33" s="163" t="s">
        <v>19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spans="1:26" ht="20.100000000000001" customHeight="1">
      <c r="A34" s="132"/>
      <c r="B34" s="86"/>
      <c r="C34" s="137" t="s">
        <v>140</v>
      </c>
      <c r="D34" s="161"/>
      <c r="E34" s="291" t="str">
        <f>IF(D34="該当する","該当する：2019年3月31日以前に契約し、2019年10月1日以降に完成引渡","")</f>
        <v/>
      </c>
      <c r="F34" s="292"/>
      <c r="G34" s="292"/>
      <c r="H34" s="292"/>
      <c r="I34" s="292"/>
      <c r="J34" s="293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spans="1:26" ht="16.5" customHeight="1">
      <c r="A35" s="132"/>
      <c r="B35" s="86"/>
      <c r="C35" s="86"/>
      <c r="D35" s="86"/>
      <c r="E35" s="133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spans="1:26">
      <c r="C36" s="203" t="s">
        <v>102</v>
      </c>
      <c r="D36" s="203"/>
      <c r="E36" s="203"/>
      <c r="F36" s="203"/>
      <c r="G36" s="203"/>
    </row>
    <row r="37" spans="1:26">
      <c r="C37" s="203"/>
      <c r="D37" s="203"/>
      <c r="E37" s="203"/>
      <c r="F37" s="203"/>
      <c r="G37" s="203"/>
    </row>
    <row r="38" spans="1:26">
      <c r="C38" s="497" t="s">
        <v>103</v>
      </c>
      <c r="D38" s="497"/>
      <c r="E38" s="497"/>
      <c r="F38" s="497"/>
      <c r="G38" s="497"/>
    </row>
    <row r="39" spans="1:26">
      <c r="C39" s="497"/>
      <c r="D39" s="497"/>
      <c r="E39" s="497"/>
      <c r="F39" s="497"/>
      <c r="G39" s="497"/>
    </row>
    <row r="40" spans="1:26">
      <c r="C40" s="21" t="s">
        <v>104</v>
      </c>
    </row>
    <row r="41" spans="1:26">
      <c r="C41" s="204" t="s">
        <v>105</v>
      </c>
      <c r="D41" s="204"/>
      <c r="E41" s="204"/>
      <c r="F41" s="204"/>
      <c r="G41" s="204"/>
      <c r="H41" s="204"/>
    </row>
    <row r="42" spans="1:26">
      <c r="C42" s="204"/>
      <c r="D42" s="204"/>
      <c r="E42" s="204"/>
      <c r="F42" s="204"/>
      <c r="G42" s="204"/>
      <c r="H42" s="204"/>
    </row>
    <row r="43" spans="1:26">
      <c r="C43" s="21" t="s">
        <v>84</v>
      </c>
    </row>
  </sheetData>
  <sheetProtection password="D52A" sheet="1" objects="1" scenarios="1"/>
  <dataConsolidate/>
  <mergeCells count="111">
    <mergeCell ref="T4:Z4"/>
    <mergeCell ref="C38:G39"/>
    <mergeCell ref="C41:H42"/>
    <mergeCell ref="D24:E24"/>
    <mergeCell ref="F24:I24"/>
    <mergeCell ref="D25:I25"/>
    <mergeCell ref="D26:E26"/>
    <mergeCell ref="F26:I26"/>
    <mergeCell ref="D27:E27"/>
    <mergeCell ref="F7:K7"/>
    <mergeCell ref="D11:E11"/>
    <mergeCell ref="K10:M12"/>
    <mergeCell ref="F4:K4"/>
    <mergeCell ref="C36:G37"/>
    <mergeCell ref="E34:J34"/>
    <mergeCell ref="L22:M22"/>
    <mergeCell ref="N22:O22"/>
    <mergeCell ref="D20:I20"/>
    <mergeCell ref="L23:M23"/>
    <mergeCell ref="N23:O23"/>
    <mergeCell ref="D21:I21"/>
    <mergeCell ref="L24:M24"/>
    <mergeCell ref="N24:O24"/>
    <mergeCell ref="C22:I22"/>
    <mergeCell ref="L25:M25"/>
    <mergeCell ref="N25:O25"/>
    <mergeCell ref="D17:F17"/>
    <mergeCell ref="D15:I15"/>
    <mergeCell ref="N17:O17"/>
    <mergeCell ref="D16:G16"/>
    <mergeCell ref="D9:I9"/>
    <mergeCell ref="D10:I10"/>
    <mergeCell ref="D12:E12"/>
    <mergeCell ref="L13:M13"/>
    <mergeCell ref="D13:F13"/>
    <mergeCell ref="N13:O13"/>
    <mergeCell ref="V19:W19"/>
    <mergeCell ref="R19:S19"/>
    <mergeCell ref="T19:U19"/>
    <mergeCell ref="L21:M21"/>
    <mergeCell ref="N21:O21"/>
    <mergeCell ref="D19:E19"/>
    <mergeCell ref="P19:Q19"/>
    <mergeCell ref="V18:W18"/>
    <mergeCell ref="X18:Y18"/>
    <mergeCell ref="T18:U18"/>
    <mergeCell ref="X19:Y19"/>
    <mergeCell ref="P18:Q18"/>
    <mergeCell ref="R18:S18"/>
    <mergeCell ref="L20:M20"/>
    <mergeCell ref="D18:E18"/>
    <mergeCell ref="L18:M18"/>
    <mergeCell ref="N18:O18"/>
    <mergeCell ref="L19:M19"/>
    <mergeCell ref="N19:O19"/>
    <mergeCell ref="T17:U17"/>
    <mergeCell ref="V17:W17"/>
    <mergeCell ref="X15:Y15"/>
    <mergeCell ref="V16:W16"/>
    <mergeCell ref="X16:Y16"/>
    <mergeCell ref="R15:S15"/>
    <mergeCell ref="T15:U15"/>
    <mergeCell ref="X17:Y17"/>
    <mergeCell ref="T16:U16"/>
    <mergeCell ref="V15:W15"/>
    <mergeCell ref="P17:Q17"/>
    <mergeCell ref="R17:S17"/>
    <mergeCell ref="L16:M16"/>
    <mergeCell ref="N16:O16"/>
    <mergeCell ref="P16:Q16"/>
    <mergeCell ref="R16:S16"/>
    <mergeCell ref="L17:M17"/>
    <mergeCell ref="L14:M14"/>
    <mergeCell ref="N14:O14"/>
    <mergeCell ref="P14:Q14"/>
    <mergeCell ref="R14:S14"/>
    <mergeCell ref="L15:M15"/>
    <mergeCell ref="N15:O15"/>
    <mergeCell ref="P15:Q15"/>
    <mergeCell ref="X13:Y13"/>
    <mergeCell ref="V14:W14"/>
    <mergeCell ref="X14:Y14"/>
    <mergeCell ref="V13:W13"/>
    <mergeCell ref="P11:Q12"/>
    <mergeCell ref="R11:S12"/>
    <mergeCell ref="T11:W11"/>
    <mergeCell ref="T14:U14"/>
    <mergeCell ref="P13:Q13"/>
    <mergeCell ref="R13:S13"/>
    <mergeCell ref="T12:U12"/>
    <mergeCell ref="V12:W12"/>
    <mergeCell ref="T13:U13"/>
    <mergeCell ref="N10:W10"/>
    <mergeCell ref="X10:Y12"/>
    <mergeCell ref="Z10:Z12"/>
    <mergeCell ref="D8:I8"/>
    <mergeCell ref="N11:O12"/>
    <mergeCell ref="V7:W7"/>
    <mergeCell ref="M7:N7"/>
    <mergeCell ref="O7:P7"/>
    <mergeCell ref="Q7:S7"/>
    <mergeCell ref="T7:U7"/>
    <mergeCell ref="D5:E5"/>
    <mergeCell ref="N5:P5"/>
    <mergeCell ref="R5:S5"/>
    <mergeCell ref="T5:Z5"/>
    <mergeCell ref="D6:E6"/>
    <mergeCell ref="D7:E7"/>
    <mergeCell ref="N6:P6"/>
    <mergeCell ref="R6:U6"/>
    <mergeCell ref="V6:Z6"/>
  </mergeCells>
  <phoneticPr fontId="1"/>
  <conditionalFormatting sqref="D13">
    <cfRule type="containsBlanks" dxfId="21" priority="13">
      <formula>LEN(TRIM(D13))=0</formula>
    </cfRule>
  </conditionalFormatting>
  <conditionalFormatting sqref="D16 D17:F17">
    <cfRule type="containsBlanks" dxfId="20" priority="28">
      <formula>LEN(TRIM(D16))=0</formula>
    </cfRule>
  </conditionalFormatting>
  <conditionalFormatting sqref="D25">
    <cfRule type="containsBlanks" dxfId="19" priority="31">
      <formula>LEN(TRIM(D25))=0</formula>
    </cfRule>
  </conditionalFormatting>
  <conditionalFormatting sqref="D29:D34">
    <cfRule type="containsBlanks" dxfId="18" priority="9">
      <formula>LEN(TRIM(D29))=0</formula>
    </cfRule>
  </conditionalFormatting>
  <conditionalFormatting sqref="D5:E7">
    <cfRule type="containsBlanks" dxfId="17" priority="11">
      <formula>LEN(TRIM(D5))=0</formula>
    </cfRule>
  </conditionalFormatting>
  <conditionalFormatting sqref="D18:E19">
    <cfRule type="containsBlanks" dxfId="16" priority="1">
      <formula>LEN(TRIM(D18))=0</formula>
    </cfRule>
  </conditionalFormatting>
  <conditionalFormatting sqref="D24:E24">
    <cfRule type="containsBlanks" dxfId="15" priority="5">
      <formula>LEN(TRIM(D24))=0</formula>
    </cfRule>
  </conditionalFormatting>
  <conditionalFormatting sqref="D26:E26 D27">
    <cfRule type="containsBlanks" dxfId="14" priority="25">
      <formula>LEN(TRIM(D26))=0</formula>
    </cfRule>
  </conditionalFormatting>
  <conditionalFormatting sqref="D20:I21">
    <cfRule type="containsBlanks" dxfId="13" priority="30">
      <formula>LEN(TRIM(D20))=0</formula>
    </cfRule>
  </conditionalFormatting>
  <conditionalFormatting sqref="E28">
    <cfRule type="containsBlanks" dxfId="12" priority="32">
      <formula>LEN(TRIM(E28))=0</formula>
    </cfRule>
  </conditionalFormatting>
  <conditionalFormatting sqref="H31:H32">
    <cfRule type="containsBlanks" dxfId="11" priority="20">
      <formula>LEN(TRIM(H31))=0</formula>
    </cfRule>
  </conditionalFormatting>
  <conditionalFormatting sqref="M4">
    <cfRule type="containsBlanks" dxfId="10" priority="33">
      <formula>LEN(TRIM(M4))=0</formula>
    </cfRule>
  </conditionalFormatting>
  <conditionalFormatting sqref="N5">
    <cfRule type="containsBlanks" dxfId="9" priority="34">
      <formula>LEN(TRIM(N5))=0</formula>
    </cfRule>
  </conditionalFormatting>
  <conditionalFormatting sqref="N22:O22">
    <cfRule type="containsBlanks" dxfId="8" priority="26">
      <formula>LEN(TRIM(N22))=0</formula>
    </cfRule>
  </conditionalFormatting>
  <conditionalFormatting sqref="P13:Q16">
    <cfRule type="containsBlanks" dxfId="7" priority="10">
      <formula>LEN(TRIM(P13))=0</formula>
    </cfRule>
  </conditionalFormatting>
  <conditionalFormatting sqref="R13:S17">
    <cfRule type="containsBlanks" dxfId="6" priority="12">
      <formula>LEN(TRIM(R13))=0</formula>
    </cfRule>
  </conditionalFormatting>
  <conditionalFormatting sqref="T5 D8:I10 D11:E12 E31">
    <cfRule type="containsBlanks" dxfId="5" priority="27">
      <formula>LEN(TRIM(D5))=0</formula>
    </cfRule>
  </conditionalFormatting>
  <conditionalFormatting sqref="T13:W14">
    <cfRule type="containsBlanks" dxfId="4" priority="16">
      <formula>LEN(TRIM(T13))=0</formula>
    </cfRule>
  </conditionalFormatting>
  <conditionalFormatting sqref="T16:W16">
    <cfRule type="containsBlanks" dxfId="3" priority="14">
      <formula>LEN(TRIM(T16))=0</formula>
    </cfRule>
  </conditionalFormatting>
  <conditionalFormatting sqref="X7">
    <cfRule type="containsBlanks" dxfId="2" priority="2">
      <formula>LEN(TRIM(X7))=0</formula>
    </cfRule>
  </conditionalFormatting>
  <conditionalFormatting sqref="X13:Y14">
    <cfRule type="containsBlanks" dxfId="1" priority="24">
      <formula>LEN(TRIM(X13))=0</formula>
    </cfRule>
  </conditionalFormatting>
  <conditionalFormatting sqref="X16:Y16">
    <cfRule type="containsBlanks" dxfId="0" priority="23">
      <formula>LEN(TRIM(X16))=0</formula>
    </cfRule>
  </conditionalFormatting>
  <dataValidations disablePrompts="1" count="2">
    <dataValidation type="list" allowBlank="1" showInputMessage="1" showErrorMessage="1" sqref="F23">
      <formula1>$C$47:$C$60</formula1>
    </dataValidation>
    <dataValidation type="list" allowBlank="1" showInputMessage="1" showErrorMessage="1" sqref="D34">
      <formula1>$AA$6:$AA$42</formula1>
    </dataValidation>
  </dataValidations>
  <pageMargins left="0.4" right="0.2" top="0.74803149606299213" bottom="0.43307086614173229" header="0.31496062992125984" footer="0.31496062992125984"/>
  <pageSetup paperSize="9" scale="72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/>
  <dimension ref="A1:W51"/>
  <sheetViews>
    <sheetView showRowColHeaders="0" showZeros="0" topLeftCell="D16" zoomScale="84" zoomScaleNormal="84" workbookViewId="0">
      <selection activeCell="T25" sqref="T25"/>
    </sheetView>
  </sheetViews>
  <sheetFormatPr defaultRowHeight="13.5"/>
  <cols>
    <col min="1" max="1" width="2.625" customWidth="1"/>
    <col min="2" max="2" width="4.625" customWidth="1"/>
    <col min="3" max="3" width="24.625" customWidth="1"/>
    <col min="4" max="4" width="20.625" customWidth="1"/>
    <col min="5" max="5" width="14.625" customWidth="1"/>
    <col min="6" max="6" width="6.625" customWidth="1"/>
    <col min="7" max="7" width="16.625" customWidth="1"/>
    <col min="8" max="8" width="4.625" customWidth="1"/>
    <col min="9" max="9" width="6.625" customWidth="1"/>
    <col min="10" max="10" width="2.5" customWidth="1"/>
    <col min="11" max="11" width="3.625" customWidth="1"/>
    <col min="12" max="12" width="14.125" customWidth="1"/>
    <col min="13" max="13" width="13.625" customWidth="1"/>
    <col min="14" max="14" width="14.625" customWidth="1"/>
    <col min="15" max="18" width="7.625" customWidth="1"/>
    <col min="19" max="19" width="12.625" customWidth="1"/>
    <col min="20" max="20" width="9.625" customWidth="1"/>
    <col min="21" max="21" width="15.375" bestFit="1" customWidth="1"/>
    <col min="22" max="22" width="13.875" bestFit="1" customWidth="1"/>
    <col min="23" max="23" width="21.875" bestFit="1" customWidth="1"/>
  </cols>
  <sheetData>
    <row r="1" spans="1:20" ht="31.5" customHeight="1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0" ht="30" customHeight="1">
      <c r="A2" s="87"/>
      <c r="B2" s="429" t="s">
        <v>152</v>
      </c>
      <c r="C2" s="429"/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88"/>
    </row>
    <row r="3" spans="1:20" ht="31.5">
      <c r="A3" s="87"/>
      <c r="B3" s="89"/>
      <c r="C3" s="89"/>
      <c r="D3" s="90"/>
      <c r="E3" s="90"/>
      <c r="F3" s="87"/>
      <c r="G3" s="87"/>
      <c r="H3" s="90"/>
      <c r="I3" s="91"/>
      <c r="J3" s="91"/>
      <c r="K3" s="91"/>
      <c r="L3" s="91"/>
      <c r="M3" s="91"/>
      <c r="N3" s="87"/>
      <c r="O3" s="87"/>
      <c r="P3" s="87"/>
      <c r="Q3" s="87"/>
      <c r="R3" s="87"/>
      <c r="S3" s="87"/>
      <c r="T3" s="87"/>
    </row>
    <row r="4" spans="1:20" ht="31.5">
      <c r="A4" s="87"/>
      <c r="B4" s="89"/>
      <c r="C4" s="92" t="s">
        <v>151</v>
      </c>
      <c r="D4" s="90"/>
      <c r="E4" s="90"/>
      <c r="F4" s="87"/>
      <c r="G4" s="87"/>
      <c r="H4" s="90"/>
      <c r="I4" s="91"/>
      <c r="J4" s="91"/>
      <c r="K4" s="91"/>
      <c r="L4" s="91"/>
      <c r="M4" s="91"/>
      <c r="N4" s="87"/>
      <c r="O4" s="87"/>
      <c r="P4" s="87"/>
      <c r="Q4" s="87"/>
      <c r="R4" s="87"/>
      <c r="S4" s="87"/>
      <c r="T4" s="87"/>
    </row>
    <row r="5" spans="1:20" ht="34.5" customHeight="1">
      <c r="A5" s="87"/>
      <c r="B5" s="89"/>
      <c r="C5" s="93"/>
      <c r="D5" s="93"/>
      <c r="E5" s="93"/>
      <c r="F5" s="90"/>
      <c r="G5" s="90"/>
      <c r="H5" s="90"/>
      <c r="I5" s="89"/>
      <c r="J5" s="94"/>
      <c r="K5" s="95"/>
      <c r="L5" s="94"/>
      <c r="M5" s="94"/>
      <c r="N5" s="430" t="s">
        <v>164</v>
      </c>
      <c r="O5" s="430"/>
      <c r="P5" s="470">
        <f>+'入力画面　10％'!N5</f>
        <v>0</v>
      </c>
      <c r="Q5" s="470"/>
      <c r="R5" s="470"/>
      <c r="S5" s="470"/>
      <c r="T5" s="96"/>
    </row>
    <row r="6" spans="1:20" ht="29.25">
      <c r="A6" s="87"/>
      <c r="B6" s="89"/>
      <c r="C6" s="93"/>
      <c r="D6" s="93"/>
      <c r="E6" s="93"/>
      <c r="F6" s="90"/>
      <c r="G6" s="90"/>
      <c r="H6" s="90"/>
      <c r="I6" s="89"/>
      <c r="J6" s="89"/>
      <c r="K6" s="89"/>
      <c r="L6" s="89"/>
      <c r="M6" s="89"/>
      <c r="N6" s="430"/>
      <c r="O6" s="430"/>
      <c r="P6" s="470"/>
      <c r="Q6" s="470"/>
      <c r="R6" s="470"/>
      <c r="S6" s="470"/>
      <c r="T6" s="96"/>
    </row>
    <row r="7" spans="1:20" ht="29.25">
      <c r="A7" s="87"/>
      <c r="B7" s="89"/>
      <c r="C7" s="97">
        <f>+'入力画面　10％'!D24</f>
        <v>0</v>
      </c>
      <c r="D7" s="98" t="s">
        <v>192</v>
      </c>
      <c r="E7" s="446"/>
      <c r="F7" s="446"/>
      <c r="G7" s="98"/>
      <c r="H7" s="90"/>
      <c r="I7" s="89"/>
      <c r="J7" s="89"/>
      <c r="K7" s="89"/>
      <c r="L7" s="89"/>
      <c r="M7" s="89"/>
      <c r="N7" s="94"/>
      <c r="O7" s="99"/>
      <c r="P7" s="99"/>
      <c r="Q7" s="99"/>
      <c r="R7" s="100"/>
      <c r="S7" s="100"/>
      <c r="T7" s="100"/>
    </row>
    <row r="8" spans="1:20" ht="31.5" customHeight="1">
      <c r="A8" s="87"/>
      <c r="B8" s="89"/>
      <c r="C8" s="87"/>
      <c r="D8" s="87"/>
      <c r="E8" s="87"/>
      <c r="F8" s="87"/>
      <c r="G8" s="87"/>
      <c r="H8" s="93"/>
      <c r="I8" s="89"/>
      <c r="J8" s="89"/>
      <c r="K8" s="431" t="s">
        <v>154</v>
      </c>
      <c r="L8" s="431"/>
      <c r="M8" s="432">
        <f>+'入力画面　10％'!D25</f>
        <v>0</v>
      </c>
      <c r="N8" s="432"/>
      <c r="O8" s="432"/>
      <c r="P8" s="432"/>
      <c r="Q8" s="432"/>
      <c r="R8" s="432"/>
      <c r="S8" s="432"/>
      <c r="T8" s="432"/>
    </row>
    <row r="9" spans="1:20" ht="31.5" customHeight="1">
      <c r="A9" s="87"/>
      <c r="B9" s="89"/>
      <c r="C9" s="89"/>
      <c r="D9" s="436"/>
      <c r="E9" s="436"/>
      <c r="F9" s="436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</row>
    <row r="10" spans="1:20" ht="24" customHeight="1">
      <c r="A10" s="87"/>
      <c r="B10" s="450" t="s">
        <v>287</v>
      </c>
      <c r="C10" s="450"/>
      <c r="D10" s="450"/>
      <c r="E10" s="450"/>
      <c r="F10" s="450"/>
      <c r="G10" s="450"/>
      <c r="H10" s="450"/>
      <c r="I10" s="450"/>
      <c r="J10" s="89"/>
      <c r="K10" s="439" t="s">
        <v>171</v>
      </c>
      <c r="L10" s="440"/>
      <c r="M10" s="441"/>
      <c r="N10" s="439" t="s">
        <v>162</v>
      </c>
      <c r="O10" s="441"/>
      <c r="P10" s="439" t="s">
        <v>166</v>
      </c>
      <c r="Q10" s="440"/>
      <c r="R10" s="441"/>
      <c r="S10" s="440" t="s">
        <v>169</v>
      </c>
      <c r="T10" s="441"/>
    </row>
    <row r="11" spans="1:20" ht="24" customHeight="1">
      <c r="A11" s="87"/>
      <c r="B11" s="453">
        <f>IF('入力画面　10％'!N6="",0,"請求期間  "&amp;TEXT('入力画面　10％'!N6,"YYYY年MM月DD日～")&amp;TEXT('入力画面　10％'!R6,"YYYY年MM月DD日"))</f>
        <v>0</v>
      </c>
      <c r="C11" s="453"/>
      <c r="D11" s="453"/>
      <c r="E11" s="128" t="s">
        <v>180</v>
      </c>
      <c r="F11" s="451">
        <f>+'入力画面　10％'!T5</f>
        <v>0</v>
      </c>
      <c r="G11" s="451"/>
      <c r="H11" s="451"/>
      <c r="I11" s="451"/>
      <c r="J11" s="89"/>
      <c r="K11" s="101" t="s">
        <v>4</v>
      </c>
      <c r="L11" s="442" t="s">
        <v>5</v>
      </c>
      <c r="M11" s="443"/>
      <c r="N11" s="471">
        <f>'入力画面　10％'!N13</f>
        <v>0</v>
      </c>
      <c r="O11" s="472"/>
      <c r="P11" s="447">
        <f>+'入力画面　10％'!P13</f>
        <v>0</v>
      </c>
      <c r="Q11" s="448"/>
      <c r="R11" s="449"/>
      <c r="S11" s="433">
        <f>+'入力画面　10％'!R13</f>
        <v>0</v>
      </c>
      <c r="T11" s="434"/>
    </row>
    <row r="12" spans="1:20" ht="24" customHeight="1">
      <c r="A12" s="87"/>
      <c r="B12" s="102"/>
      <c r="C12" s="103"/>
      <c r="D12" s="104" t="s">
        <v>147</v>
      </c>
      <c r="E12" s="405" t="s">
        <v>148</v>
      </c>
      <c r="F12" s="406"/>
      <c r="G12" s="405" t="s">
        <v>158</v>
      </c>
      <c r="H12" s="406"/>
      <c r="I12" s="104" t="s">
        <v>149</v>
      </c>
      <c r="J12" s="89"/>
      <c r="K12" s="101" t="s">
        <v>6</v>
      </c>
      <c r="L12" s="442" t="s">
        <v>120</v>
      </c>
      <c r="M12" s="443"/>
      <c r="N12" s="471">
        <f>+'入力画面　10％'!N14</f>
        <v>0</v>
      </c>
      <c r="O12" s="472"/>
      <c r="P12" s="447">
        <f>+'入力画面　10％'!P14</f>
        <v>0</v>
      </c>
      <c r="Q12" s="448"/>
      <c r="R12" s="449"/>
      <c r="S12" s="433">
        <f>+'入力画面　10％'!R14</f>
        <v>0</v>
      </c>
      <c r="T12" s="434"/>
    </row>
    <row r="13" spans="1:20" ht="24" customHeight="1">
      <c r="A13" s="87"/>
      <c r="B13" s="105">
        <f>IF('入力画面　10％'!N5="",0,TEXT('入力画面　10％'!N5,"mm"))</f>
        <v>0</v>
      </c>
      <c r="C13" s="106" t="s">
        <v>159</v>
      </c>
      <c r="D13" s="107">
        <f>+'入力画面　10％'!T14</f>
        <v>0</v>
      </c>
      <c r="E13" s="437">
        <f>+'入力画面　10％'!X14</f>
        <v>0</v>
      </c>
      <c r="F13" s="438"/>
      <c r="G13" s="444">
        <f>+D13+E13</f>
        <v>0</v>
      </c>
      <c r="H13" s="445"/>
      <c r="I13" s="108">
        <f>+'入力画面　10％'!D33</f>
        <v>10</v>
      </c>
      <c r="J13" s="89"/>
      <c r="K13" s="101" t="s">
        <v>7</v>
      </c>
      <c r="L13" s="442" t="s">
        <v>12</v>
      </c>
      <c r="M13" s="443"/>
      <c r="N13" s="471">
        <f>+'入力画面　10％'!N15</f>
        <v>0</v>
      </c>
      <c r="O13" s="472"/>
      <c r="P13" s="447">
        <f>+'入力画面　10％'!P15</f>
        <v>0</v>
      </c>
      <c r="Q13" s="448"/>
      <c r="R13" s="449"/>
      <c r="S13" s="433">
        <f>+'入力画面　10％'!R15</f>
        <v>0</v>
      </c>
      <c r="T13" s="434"/>
    </row>
    <row r="14" spans="1:20" ht="24" customHeight="1">
      <c r="A14" s="87"/>
      <c r="B14" s="105">
        <f>IF(B13=0,0,B13)</f>
        <v>0</v>
      </c>
      <c r="C14" s="109" t="s">
        <v>160</v>
      </c>
      <c r="D14" s="107">
        <f>+'入力画面　10％'!V14</f>
        <v>0</v>
      </c>
      <c r="E14" s="444">
        <v>0</v>
      </c>
      <c r="F14" s="445"/>
      <c r="G14" s="444">
        <f>+D14+E14</f>
        <v>0</v>
      </c>
      <c r="H14" s="445"/>
      <c r="I14" s="110"/>
      <c r="J14" s="89"/>
      <c r="K14" s="101" t="s">
        <v>8</v>
      </c>
      <c r="L14" s="442" t="s">
        <v>13</v>
      </c>
      <c r="M14" s="443"/>
      <c r="N14" s="471">
        <f>+'入力画面　10％'!N16</f>
        <v>0</v>
      </c>
      <c r="O14" s="472"/>
      <c r="P14" s="447">
        <f>'入力画面　10％'!P16</f>
        <v>0</v>
      </c>
      <c r="Q14" s="448"/>
      <c r="R14" s="449"/>
      <c r="S14" s="433">
        <f>+'入力画面　10％'!R16</f>
        <v>0</v>
      </c>
      <c r="T14" s="434"/>
    </row>
    <row r="15" spans="1:20" ht="24" customHeight="1">
      <c r="A15" s="87"/>
      <c r="B15" s="399" t="s">
        <v>146</v>
      </c>
      <c r="C15" s="400"/>
      <c r="D15" s="107">
        <f>+D14+D13</f>
        <v>0</v>
      </c>
      <c r="E15" s="444">
        <f>+E14+E13</f>
        <v>0</v>
      </c>
      <c r="F15" s="445"/>
      <c r="G15" s="444">
        <f>+G14+G13</f>
        <v>0</v>
      </c>
      <c r="H15" s="445"/>
      <c r="I15" s="110"/>
      <c r="J15" s="89"/>
      <c r="K15" s="101" t="s">
        <v>9</v>
      </c>
      <c r="L15" s="442" t="s">
        <v>144</v>
      </c>
      <c r="M15" s="443"/>
      <c r="N15" s="471">
        <f>+N13-N14</f>
        <v>0</v>
      </c>
      <c r="O15" s="472"/>
      <c r="P15" s="447">
        <f>+P13-P14</f>
        <v>0</v>
      </c>
      <c r="Q15" s="448"/>
      <c r="R15" s="449"/>
      <c r="S15" s="433">
        <f>+'入力画面　10％'!R17</f>
        <v>0</v>
      </c>
      <c r="T15" s="434"/>
    </row>
    <row r="16" spans="1:20" ht="24" customHeight="1">
      <c r="A16" s="87"/>
      <c r="B16" s="454"/>
      <c r="C16" s="454"/>
      <c r="D16" s="111"/>
      <c r="E16" s="111"/>
      <c r="F16" s="435"/>
      <c r="G16" s="435"/>
      <c r="H16" s="435"/>
      <c r="I16" s="435"/>
      <c r="J16" s="89"/>
      <c r="K16" s="101" t="s">
        <v>10</v>
      </c>
      <c r="L16" s="440" t="s">
        <v>145</v>
      </c>
      <c r="M16" s="441"/>
      <c r="N16" s="471">
        <f>+N12-N15</f>
        <v>0</v>
      </c>
      <c r="O16" s="472"/>
      <c r="P16" s="447">
        <f>+P12-P15</f>
        <v>0</v>
      </c>
      <c r="Q16" s="448"/>
      <c r="R16" s="449"/>
      <c r="S16" s="433">
        <f>+S12-S15</f>
        <v>0</v>
      </c>
      <c r="T16" s="434"/>
    </row>
    <row r="17" spans="1:23" ht="24" customHeight="1">
      <c r="A17" s="87"/>
      <c r="B17" s="404"/>
      <c r="C17" s="404"/>
      <c r="D17" s="87"/>
      <c r="E17" s="87"/>
      <c r="F17" s="87"/>
      <c r="G17" s="87"/>
      <c r="H17" s="87"/>
      <c r="I17" s="87"/>
      <c r="J17" s="89"/>
      <c r="K17" s="428"/>
      <c r="L17" s="428"/>
      <c r="M17" s="428"/>
      <c r="N17" s="428"/>
      <c r="O17" s="428"/>
      <c r="P17" s="428"/>
      <c r="Q17" s="428"/>
      <c r="R17" s="428"/>
      <c r="S17" s="428"/>
      <c r="T17" s="428"/>
    </row>
    <row r="18" spans="1:23" ht="24" customHeight="1">
      <c r="A18" s="87"/>
      <c r="B18" s="112"/>
      <c r="C18" s="113"/>
      <c r="D18" s="113"/>
      <c r="E18" s="426" t="s">
        <v>153</v>
      </c>
      <c r="F18" s="427"/>
      <c r="G18" s="420">
        <f>+'入力画面　10％'!D5</f>
        <v>0</v>
      </c>
      <c r="H18" s="421"/>
      <c r="I18" s="422"/>
      <c r="J18" s="89"/>
      <c r="K18" s="405"/>
      <c r="L18" s="406"/>
      <c r="M18" s="114" t="s">
        <v>170</v>
      </c>
      <c r="N18" s="114" t="s">
        <v>121</v>
      </c>
      <c r="O18" s="469" t="s">
        <v>167</v>
      </c>
      <c r="P18" s="469"/>
      <c r="Q18" s="468" t="s">
        <v>168</v>
      </c>
      <c r="R18" s="468"/>
      <c r="S18" s="465" t="s">
        <v>163</v>
      </c>
      <c r="T18" s="465"/>
      <c r="U18" s="77"/>
      <c r="V18" s="73"/>
      <c r="W18" s="73"/>
    </row>
    <row r="19" spans="1:23" ht="24" customHeight="1">
      <c r="A19" s="87"/>
      <c r="B19" s="115" t="s">
        <v>16</v>
      </c>
      <c r="C19" s="116">
        <f>+'入力画面　10％'!D7</f>
        <v>0</v>
      </c>
      <c r="D19" s="117"/>
      <c r="E19" s="426" t="s">
        <v>189</v>
      </c>
      <c r="F19" s="427"/>
      <c r="G19" s="462">
        <f>+'入力画面　10％'!D6</f>
        <v>0</v>
      </c>
      <c r="H19" s="463"/>
      <c r="I19" s="464"/>
      <c r="J19" s="89"/>
      <c r="K19" s="398" t="s">
        <v>165</v>
      </c>
      <c r="L19" s="398"/>
      <c r="M19" s="173">
        <f>+'入力画面　10％'!T14</f>
        <v>0</v>
      </c>
      <c r="N19" s="174">
        <f>'入力画面　10％'!Z15</f>
        <v>0</v>
      </c>
      <c r="O19" s="455">
        <f>+'入力画面　10％'!V14</f>
        <v>0</v>
      </c>
      <c r="P19" s="455"/>
      <c r="Q19" s="455">
        <f>+M19+N19+O19</f>
        <v>0</v>
      </c>
      <c r="R19" s="455"/>
      <c r="S19" s="466" t="str">
        <f>+'入力画面　10％'!M7</f>
        <v/>
      </c>
      <c r="T19" s="467"/>
      <c r="U19" s="79"/>
      <c r="W19" s="71"/>
    </row>
    <row r="20" spans="1:23" ht="24" customHeight="1">
      <c r="A20" s="87"/>
      <c r="B20" s="118"/>
      <c r="C20" s="457" t="str">
        <f>IF('入力画面　10％'!D8="","",'入力画面　10％'!D8)</f>
        <v/>
      </c>
      <c r="D20" s="457"/>
      <c r="E20" s="457"/>
      <c r="F20" s="457"/>
      <c r="G20" s="457"/>
      <c r="H20" s="458" t="s">
        <v>188</v>
      </c>
      <c r="I20" s="459"/>
      <c r="J20" s="89"/>
      <c r="K20" s="398" t="s">
        <v>12</v>
      </c>
      <c r="L20" s="398"/>
      <c r="M20" s="173">
        <f>+'入力画面　10％'!T15</f>
        <v>0</v>
      </c>
      <c r="N20" s="174">
        <f>+'入力画面　10％'!X15</f>
        <v>0</v>
      </c>
      <c r="O20" s="455">
        <f>+'入力画面　10％'!V15</f>
        <v>0</v>
      </c>
      <c r="P20" s="455"/>
      <c r="Q20" s="455">
        <f>+M20+N20+O20</f>
        <v>0</v>
      </c>
      <c r="R20" s="455"/>
      <c r="S20" s="399" t="s">
        <v>176</v>
      </c>
      <c r="T20" s="400"/>
      <c r="U20" s="77"/>
      <c r="V20" s="72"/>
      <c r="W20" s="71"/>
    </row>
    <row r="21" spans="1:23" ht="24" customHeight="1">
      <c r="A21" s="87"/>
      <c r="B21" s="119"/>
      <c r="C21" s="456">
        <f>+'入力画面　10％'!D9</f>
        <v>0</v>
      </c>
      <c r="D21" s="456"/>
      <c r="E21" s="456"/>
      <c r="F21" s="456"/>
      <c r="G21" s="456"/>
      <c r="H21" s="460"/>
      <c r="I21" s="461"/>
      <c r="J21" s="89"/>
      <c r="K21" s="398" t="s">
        <v>13</v>
      </c>
      <c r="L21" s="398"/>
      <c r="M21" s="173">
        <f>+'入力画面　10％'!T16</f>
        <v>0</v>
      </c>
      <c r="N21" s="174">
        <f>+'入力画面　10％'!X16</f>
        <v>0</v>
      </c>
      <c r="O21" s="455">
        <f>+'入力画面　10％'!V16</f>
        <v>0</v>
      </c>
      <c r="P21" s="455"/>
      <c r="Q21" s="455">
        <f>+M21+N21+O21</f>
        <v>0</v>
      </c>
      <c r="R21" s="455"/>
      <c r="S21" s="399">
        <f>+'入力画面　10％'!D26</f>
        <v>0</v>
      </c>
      <c r="T21" s="400"/>
      <c r="U21" s="77"/>
      <c r="V21" s="72"/>
      <c r="W21" s="71"/>
    </row>
    <row r="22" spans="1:23" ht="24" customHeight="1">
      <c r="A22" s="87"/>
      <c r="B22" s="119"/>
      <c r="C22" s="423">
        <f>+'入力画面　10％'!D10</f>
        <v>0</v>
      </c>
      <c r="D22" s="423"/>
      <c r="E22" s="423"/>
      <c r="F22" s="423"/>
      <c r="G22" s="423"/>
      <c r="H22" s="460"/>
      <c r="I22" s="461"/>
      <c r="J22" s="89"/>
      <c r="K22" s="409" t="s">
        <v>178</v>
      </c>
      <c r="L22" s="409"/>
      <c r="M22" s="173"/>
      <c r="N22" s="174"/>
      <c r="O22" s="455"/>
      <c r="P22" s="455"/>
      <c r="Q22" s="455"/>
      <c r="R22" s="455"/>
      <c r="S22" s="120" t="s">
        <v>177</v>
      </c>
      <c r="T22" s="121">
        <f>+'入力画面　10％'!D29</f>
        <v>0</v>
      </c>
    </row>
    <row r="23" spans="1:23" ht="24" customHeight="1">
      <c r="A23" s="87"/>
      <c r="B23" s="119"/>
      <c r="C23" s="87"/>
      <c r="D23" s="122"/>
      <c r="E23" s="414" t="s">
        <v>185</v>
      </c>
      <c r="F23" s="414"/>
      <c r="G23" s="415">
        <f>+'入力画面　10％'!D11</f>
        <v>0</v>
      </c>
      <c r="H23" s="415"/>
      <c r="I23" s="416"/>
      <c r="J23" s="89"/>
      <c r="K23" s="409" t="s">
        <v>18</v>
      </c>
      <c r="L23" s="409"/>
      <c r="M23" s="173"/>
      <c r="N23" s="174"/>
      <c r="O23" s="455"/>
      <c r="P23" s="455"/>
      <c r="Q23" s="455"/>
      <c r="R23" s="455"/>
      <c r="S23" s="120" t="s">
        <v>175</v>
      </c>
      <c r="T23" s="121">
        <f>+'入力画面　10％'!D30</f>
        <v>0</v>
      </c>
    </row>
    <row r="24" spans="1:23" ht="24" customHeight="1">
      <c r="A24" s="87"/>
      <c r="B24" s="119"/>
      <c r="C24" s="87"/>
      <c r="D24" s="122"/>
      <c r="E24" s="414" t="s">
        <v>186</v>
      </c>
      <c r="F24" s="414"/>
      <c r="G24" s="415">
        <f>+'入力画面　10％'!D12</f>
        <v>0</v>
      </c>
      <c r="H24" s="415"/>
      <c r="I24" s="416"/>
      <c r="J24" s="89"/>
      <c r="K24" s="409" t="s">
        <v>289</v>
      </c>
      <c r="L24" s="409"/>
      <c r="M24" s="173"/>
      <c r="N24" s="174"/>
      <c r="O24" s="455"/>
      <c r="P24" s="455"/>
      <c r="Q24" s="455"/>
      <c r="R24" s="455"/>
      <c r="S24" s="120" t="str">
        <f>IF('入力画面　10％'!D31&gt;0,"手 　 形","でんさい")</f>
        <v>でんさい</v>
      </c>
      <c r="T24" s="121">
        <f>IF('入力画面　10％'!D31&gt;0,'入力画面　10％'!D31,'入力画面　10％'!D32)</f>
        <v>0</v>
      </c>
    </row>
    <row r="25" spans="1:23" ht="24" customHeight="1">
      <c r="A25" s="87"/>
      <c r="B25" s="123"/>
      <c r="C25" s="124"/>
      <c r="D25" s="124"/>
      <c r="E25" s="413" t="s">
        <v>187</v>
      </c>
      <c r="F25" s="413"/>
      <c r="G25" s="507">
        <f>+'入力画面　10％'!D13</f>
        <v>0</v>
      </c>
      <c r="H25" s="407"/>
      <c r="I25" s="408"/>
      <c r="J25" s="89"/>
      <c r="K25" s="398" t="s">
        <v>24</v>
      </c>
      <c r="L25" s="398"/>
      <c r="M25" s="173"/>
      <c r="N25" s="174"/>
      <c r="O25" s="455"/>
      <c r="P25" s="455"/>
      <c r="Q25" s="455"/>
      <c r="R25" s="455"/>
      <c r="S25" s="120" t="str">
        <f>IF(S24="","","（サイト）")</f>
        <v>（サイト）</v>
      </c>
      <c r="T25" s="518">
        <f>IF('入力画面　10％'!D30="",0,IF('入力画面　10％'!D30=100,0,60))</f>
        <v>0</v>
      </c>
    </row>
    <row r="26" spans="1:23" ht="24" customHeight="1">
      <c r="A26" s="87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</row>
    <row r="27" spans="1:23" ht="27" customHeight="1">
      <c r="A27" s="87"/>
      <c r="B27" s="401" t="s">
        <v>23</v>
      </c>
      <c r="C27" s="125" t="s">
        <v>125</v>
      </c>
      <c r="D27" s="130">
        <f>+'入力画面　10％'!D16</f>
        <v>0</v>
      </c>
      <c r="E27" s="399" t="s">
        <v>181</v>
      </c>
      <c r="F27" s="400"/>
      <c r="G27" s="508">
        <f>+'入力画面　10％'!D17</f>
        <v>0</v>
      </c>
      <c r="H27" s="396"/>
      <c r="I27" s="397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</row>
    <row r="28" spans="1:23" ht="27" customHeight="1">
      <c r="A28" s="87"/>
      <c r="B28" s="402"/>
      <c r="C28" s="125" t="s">
        <v>290</v>
      </c>
      <c r="D28" s="129">
        <f>+'入力画面　10％'!D18</f>
        <v>0</v>
      </c>
      <c r="E28" s="424" t="s">
        <v>182</v>
      </c>
      <c r="F28" s="425"/>
      <c r="G28" s="395">
        <f>+'入力画面　10％'!D19</f>
        <v>0</v>
      </c>
      <c r="H28" s="396"/>
      <c r="I28" s="397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</row>
    <row r="29" spans="1:23" ht="27" customHeight="1">
      <c r="A29" s="87"/>
      <c r="B29" s="403"/>
      <c r="C29" s="127" t="s">
        <v>156</v>
      </c>
      <c r="D29" s="172">
        <f>+'入力画面　10％'!D21</f>
        <v>0</v>
      </c>
      <c r="E29" s="393" t="s">
        <v>183</v>
      </c>
      <c r="F29" s="394"/>
      <c r="G29" s="509">
        <f>+'入力画面　10％'!D20</f>
        <v>0</v>
      </c>
      <c r="H29" s="510"/>
      <c r="I29" s="511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</row>
    <row r="30" spans="1:23">
      <c r="A30" s="87"/>
      <c r="B30" s="87"/>
      <c r="C30" s="87"/>
      <c r="D30" s="87"/>
      <c r="E30" s="87"/>
      <c r="F30" s="87"/>
      <c r="G30" s="87"/>
      <c r="H30" s="87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</row>
    <row r="31" spans="1:23">
      <c r="A31" s="8"/>
    </row>
    <row r="50" spans="19:20">
      <c r="S50" s="8"/>
      <c r="T50" s="8"/>
    </row>
    <row r="51" spans="19:20">
      <c r="S51" s="8"/>
      <c r="T51" s="8"/>
    </row>
  </sheetData>
  <mergeCells count="100">
    <mergeCell ref="B27:B29"/>
    <mergeCell ref="E27:F27"/>
    <mergeCell ref="G27:I27"/>
    <mergeCell ref="E28:F28"/>
    <mergeCell ref="G28:I28"/>
    <mergeCell ref="E29:F29"/>
    <mergeCell ref="G29:I29"/>
    <mergeCell ref="E24:F24"/>
    <mergeCell ref="G24:I24"/>
    <mergeCell ref="K24:L24"/>
    <mergeCell ref="O24:P24"/>
    <mergeCell ref="Q24:R24"/>
    <mergeCell ref="E25:F25"/>
    <mergeCell ref="G25:I25"/>
    <mergeCell ref="K25:L25"/>
    <mergeCell ref="O25:P25"/>
    <mergeCell ref="Q25:R25"/>
    <mergeCell ref="E23:F23"/>
    <mergeCell ref="G23:I23"/>
    <mergeCell ref="K23:L23"/>
    <mergeCell ref="O23:P23"/>
    <mergeCell ref="Q23:R23"/>
    <mergeCell ref="S20:T20"/>
    <mergeCell ref="C21:G21"/>
    <mergeCell ref="K21:L21"/>
    <mergeCell ref="O21:P21"/>
    <mergeCell ref="Q21:R21"/>
    <mergeCell ref="C20:G20"/>
    <mergeCell ref="H20:I22"/>
    <mergeCell ref="K20:L20"/>
    <mergeCell ref="O20:P20"/>
    <mergeCell ref="Q20:R20"/>
    <mergeCell ref="S21:T21"/>
    <mergeCell ref="C22:G22"/>
    <mergeCell ref="K22:L22"/>
    <mergeCell ref="O22:P22"/>
    <mergeCell ref="Q22:R22"/>
    <mergeCell ref="S18:T18"/>
    <mergeCell ref="E19:F19"/>
    <mergeCell ref="G19:I19"/>
    <mergeCell ref="K19:L19"/>
    <mergeCell ref="O19:P19"/>
    <mergeCell ref="Q19:R19"/>
    <mergeCell ref="S19:T19"/>
    <mergeCell ref="E18:F18"/>
    <mergeCell ref="G18:I18"/>
    <mergeCell ref="K18:L18"/>
    <mergeCell ref="O18:P18"/>
    <mergeCell ref="Q18:R18"/>
    <mergeCell ref="B15:C15"/>
    <mergeCell ref="E15:F15"/>
    <mergeCell ref="G15:H15"/>
    <mergeCell ref="B17:C17"/>
    <mergeCell ref="K17:T17"/>
    <mergeCell ref="B16:C16"/>
    <mergeCell ref="F16:I16"/>
    <mergeCell ref="L16:M16"/>
    <mergeCell ref="N16:O16"/>
    <mergeCell ref="P16:R16"/>
    <mergeCell ref="S16:T16"/>
    <mergeCell ref="S15:T15"/>
    <mergeCell ref="L15:M15"/>
    <mergeCell ref="N15:O15"/>
    <mergeCell ref="P15:R15"/>
    <mergeCell ref="S12:T12"/>
    <mergeCell ref="E14:F14"/>
    <mergeCell ref="G14:H14"/>
    <mergeCell ref="L14:M14"/>
    <mergeCell ref="N14:O14"/>
    <mergeCell ref="P14:R14"/>
    <mergeCell ref="N13:O13"/>
    <mergeCell ref="P13:R13"/>
    <mergeCell ref="S13:T13"/>
    <mergeCell ref="S14:T14"/>
    <mergeCell ref="E13:F13"/>
    <mergeCell ref="G13:H13"/>
    <mergeCell ref="L13:M13"/>
    <mergeCell ref="E12:F12"/>
    <mergeCell ref="G12:H12"/>
    <mergeCell ref="L12:M12"/>
    <mergeCell ref="S10:T10"/>
    <mergeCell ref="B10:I10"/>
    <mergeCell ref="F11:I11"/>
    <mergeCell ref="L11:M11"/>
    <mergeCell ref="N11:O11"/>
    <mergeCell ref="P11:R11"/>
    <mergeCell ref="S11:T11"/>
    <mergeCell ref="B11:D11"/>
    <mergeCell ref="N12:O12"/>
    <mergeCell ref="P12:R12"/>
    <mergeCell ref="D9:F9"/>
    <mergeCell ref="K10:M10"/>
    <mergeCell ref="N10:O10"/>
    <mergeCell ref="P10:R10"/>
    <mergeCell ref="B2:S2"/>
    <mergeCell ref="N5:O6"/>
    <mergeCell ref="P5:S6"/>
    <mergeCell ref="E7:F7"/>
    <mergeCell ref="K8:L8"/>
    <mergeCell ref="M8:T8"/>
  </mergeCells>
  <phoneticPr fontId="1"/>
  <pageMargins left="0" right="0" top="0.74803149606299213" bottom="0" header="0.31496062992125984" footer="0.31496062992125984"/>
  <pageSetup paperSize="9" scale="72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AB29"/>
  <sheetViews>
    <sheetView showGridLines="0" workbookViewId="0"/>
  </sheetViews>
  <sheetFormatPr defaultColWidth="9" defaultRowHeight="13.5"/>
  <cols>
    <col min="1" max="1" width="4.625" style="24" bestFit="1" customWidth="1"/>
    <col min="2" max="2" width="5.25" style="25" bestFit="1" customWidth="1"/>
    <col min="3" max="9" width="9" style="24"/>
    <col min="10" max="16384" width="9" style="22"/>
  </cols>
  <sheetData>
    <row r="2" spans="1:28" ht="14.25" customHeight="1"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14.25" customHeight="1">
      <c r="A3" s="26" t="s">
        <v>90</v>
      </c>
      <c r="B3" s="25" t="s">
        <v>89</v>
      </c>
      <c r="C3" s="24" t="s">
        <v>85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25" customHeight="1">
      <c r="B4" s="25" t="s">
        <v>88</v>
      </c>
      <c r="C4" s="24" t="s">
        <v>87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14.25" customHeight="1">
      <c r="C5" s="24" t="s">
        <v>31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14.25" customHeight="1">
      <c r="C6" s="24" t="s">
        <v>32</v>
      </c>
    </row>
    <row r="7" spans="1:28" ht="14.25" customHeight="1">
      <c r="C7" s="24" t="s">
        <v>33</v>
      </c>
    </row>
    <row r="8" spans="1:28" ht="14.25" customHeight="1"/>
    <row r="9" spans="1:28" ht="14.25" customHeight="1">
      <c r="B9" s="25" t="s">
        <v>91</v>
      </c>
      <c r="C9" s="24" t="s">
        <v>95</v>
      </c>
    </row>
    <row r="10" spans="1:28" ht="14.25" customHeight="1">
      <c r="C10" s="24" t="s">
        <v>98</v>
      </c>
    </row>
    <row r="11" spans="1:28" ht="14.25" customHeight="1">
      <c r="B11" s="25" t="s">
        <v>92</v>
      </c>
      <c r="C11" s="24" t="s">
        <v>99</v>
      </c>
    </row>
    <row r="12" spans="1:28" ht="14.25" customHeight="1">
      <c r="B12" s="25" t="s">
        <v>93</v>
      </c>
      <c r="C12" s="24" t="s">
        <v>96</v>
      </c>
    </row>
    <row r="13" spans="1:28" ht="14.25" customHeight="1">
      <c r="B13" s="25" t="s">
        <v>94</v>
      </c>
      <c r="C13" s="24" t="s">
        <v>97</v>
      </c>
    </row>
    <row r="14" spans="1:28" ht="14.25" customHeight="1">
      <c r="C14" s="24" t="s">
        <v>34</v>
      </c>
    </row>
    <row r="15" spans="1:28" ht="14.25" customHeight="1">
      <c r="C15" s="24" t="s">
        <v>35</v>
      </c>
    </row>
    <row r="16" spans="1:28" ht="14.25" customHeight="1">
      <c r="C16" s="24" t="s">
        <v>36</v>
      </c>
    </row>
    <row r="17" spans="3:3" ht="14.25" customHeight="1">
      <c r="C17" s="24" t="s">
        <v>37</v>
      </c>
    </row>
    <row r="18" spans="3:3" ht="14.25" customHeight="1"/>
    <row r="19" spans="3:3" ht="14.25" customHeight="1"/>
    <row r="20" spans="3:3" ht="14.25" customHeight="1"/>
    <row r="21" spans="3:3" ht="14.25" customHeight="1"/>
    <row r="22" spans="3:3" ht="14.25" customHeight="1"/>
    <row r="23" spans="3:3" ht="14.25" customHeight="1"/>
    <row r="24" spans="3:3" ht="14.25" customHeight="1"/>
    <row r="25" spans="3:3" ht="14.25" customHeight="1"/>
    <row r="26" spans="3:3" ht="14.25" customHeight="1"/>
    <row r="27" spans="3:3" ht="14.25" customHeight="1"/>
    <row r="28" spans="3:3" ht="14.25" customHeight="1"/>
    <row r="29" spans="3:3" ht="14.25" customHeight="1"/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6"/>
  <sheetViews>
    <sheetView showGridLines="0" workbookViewId="0">
      <selection activeCell="M4" sqref="M4"/>
    </sheetView>
  </sheetViews>
  <sheetFormatPr defaultRowHeight="14.25"/>
  <cols>
    <col min="1" max="1" width="2.5" style="7" customWidth="1"/>
    <col min="2" max="7" width="12.625" customWidth="1"/>
    <col min="8" max="8" width="0.625" customWidth="1"/>
    <col min="9" max="10" width="12.625" customWidth="1"/>
    <col min="11" max="11" width="10.5" customWidth="1"/>
  </cols>
  <sheetData>
    <row r="1" spans="1:10" ht="24.95" customHeight="1">
      <c r="A1" s="512"/>
      <c r="B1" s="27" t="s">
        <v>101</v>
      </c>
      <c r="C1" s="2"/>
      <c r="D1" s="2"/>
      <c r="E1" s="2"/>
      <c r="F1" s="513" t="s">
        <v>21</v>
      </c>
      <c r="G1" s="514"/>
      <c r="H1" s="3"/>
      <c r="I1" s="515" t="s">
        <v>22</v>
      </c>
      <c r="J1" s="514"/>
    </row>
    <row r="2" spans="1:10" ht="84" customHeight="1">
      <c r="A2" s="512"/>
      <c r="B2" s="6"/>
      <c r="C2" s="4"/>
      <c r="D2" s="4"/>
      <c r="E2" s="4"/>
      <c r="F2" s="4"/>
      <c r="G2" s="5"/>
      <c r="H2" s="3"/>
      <c r="I2" s="6"/>
      <c r="J2" s="5"/>
    </row>
    <row r="3" spans="1:10" ht="52.5" customHeight="1"/>
    <row r="4" spans="1:10" ht="52.5" customHeight="1"/>
    <row r="5" spans="1:10" ht="13.5" customHeight="1">
      <c r="A5" s="516" t="s">
        <v>20</v>
      </c>
      <c r="B5" s="2"/>
      <c r="C5" s="2"/>
      <c r="D5" s="2"/>
      <c r="E5" s="2"/>
      <c r="F5" s="513" t="s">
        <v>21</v>
      </c>
      <c r="G5" s="514"/>
      <c r="H5" s="3"/>
      <c r="I5" s="515" t="s">
        <v>22</v>
      </c>
      <c r="J5" s="514"/>
    </row>
    <row r="6" spans="1:10" ht="67.5" customHeight="1">
      <c r="A6" s="517"/>
      <c r="B6" s="4"/>
      <c r="C6" s="4"/>
      <c r="D6" s="4"/>
      <c r="E6" s="4"/>
      <c r="F6" s="4"/>
      <c r="G6" s="5"/>
      <c r="H6" s="3"/>
      <c r="I6" s="6"/>
      <c r="J6" s="5"/>
    </row>
  </sheetData>
  <mergeCells count="6">
    <mergeCell ref="A1:A2"/>
    <mergeCell ref="F1:G1"/>
    <mergeCell ref="I1:J1"/>
    <mergeCell ref="A5:A6"/>
    <mergeCell ref="F5:G5"/>
    <mergeCell ref="I5:J5"/>
  </mergeCells>
  <phoneticPr fontId="1"/>
  <pageMargins left="0.2" right="0.2" top="0.2" bottom="0.75" header="0.3" footer="0.3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14"/>
  <sheetViews>
    <sheetView workbookViewId="0"/>
  </sheetViews>
  <sheetFormatPr defaultRowHeight="13.5"/>
  <cols>
    <col min="1" max="1" width="72.375" bestFit="1" customWidth="1"/>
  </cols>
  <sheetData>
    <row r="1" spans="1:1">
      <c r="A1" t="s">
        <v>137</v>
      </c>
    </row>
    <row r="14" spans="1:1">
      <c r="A14" t="s">
        <v>137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1"/>
  <sheetViews>
    <sheetView showGridLines="0" topLeftCell="A7" workbookViewId="0">
      <selection activeCell="E12" sqref="E12"/>
    </sheetView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2:6">
      <c r="B1" s="47" t="s">
        <v>195</v>
      </c>
      <c r="C1" s="47"/>
      <c r="D1" s="56"/>
      <c r="E1" s="56"/>
      <c r="F1" s="56"/>
    </row>
    <row r="2" spans="2:6">
      <c r="B2" s="47" t="s">
        <v>196</v>
      </c>
      <c r="C2" s="47"/>
      <c r="D2" s="56"/>
      <c r="E2" s="56"/>
      <c r="F2" s="56"/>
    </row>
    <row r="3" spans="2:6">
      <c r="B3" s="48"/>
      <c r="C3" s="48"/>
      <c r="D3" s="57"/>
      <c r="E3" s="57"/>
      <c r="F3" s="57"/>
    </row>
    <row r="4" spans="2:6" ht="54">
      <c r="B4" s="48" t="s">
        <v>197</v>
      </c>
      <c r="C4" s="48"/>
      <c r="D4" s="57"/>
      <c r="E4" s="57"/>
      <c r="F4" s="57"/>
    </row>
    <row r="5" spans="2:6">
      <c r="B5" s="48"/>
      <c r="C5" s="48"/>
      <c r="D5" s="57"/>
      <c r="E5" s="57"/>
      <c r="F5" s="57"/>
    </row>
    <row r="6" spans="2:6">
      <c r="B6" s="47" t="s">
        <v>198</v>
      </c>
      <c r="C6" s="47"/>
      <c r="D6" s="56"/>
      <c r="E6" s="56" t="s">
        <v>199</v>
      </c>
      <c r="F6" s="56" t="s">
        <v>200</v>
      </c>
    </row>
    <row r="7" spans="2:6" ht="14.25" thickBot="1">
      <c r="B7" s="48"/>
      <c r="C7" s="48"/>
      <c r="D7" s="57"/>
      <c r="E7" s="57"/>
      <c r="F7" s="57"/>
    </row>
    <row r="8" spans="2:6" ht="54">
      <c r="B8" s="49" t="s">
        <v>201</v>
      </c>
      <c r="C8" s="50"/>
      <c r="D8" s="58"/>
      <c r="E8" s="58">
        <v>1</v>
      </c>
      <c r="F8" s="59"/>
    </row>
    <row r="9" spans="2:6" ht="14.25" thickBot="1">
      <c r="B9" s="51"/>
      <c r="C9" s="52"/>
      <c r="D9" s="60"/>
      <c r="E9" s="61" t="s">
        <v>202</v>
      </c>
      <c r="F9" s="62" t="s">
        <v>203</v>
      </c>
    </row>
    <row r="10" spans="2:6" ht="14.25" thickBot="1">
      <c r="B10" s="48"/>
      <c r="C10" s="48"/>
      <c r="D10" s="57"/>
      <c r="E10" s="57"/>
      <c r="F10" s="57"/>
    </row>
    <row r="11" spans="2:6" ht="54">
      <c r="B11" s="49" t="s">
        <v>204</v>
      </c>
      <c r="C11" s="50"/>
      <c r="D11" s="58"/>
      <c r="E11" s="58">
        <v>93</v>
      </c>
      <c r="F11" s="59"/>
    </row>
    <row r="12" spans="2:6" ht="27">
      <c r="B12" s="53"/>
      <c r="C12" s="48"/>
      <c r="D12" s="57"/>
      <c r="E12" s="63" t="s">
        <v>205</v>
      </c>
      <c r="F12" s="64" t="s">
        <v>203</v>
      </c>
    </row>
    <row r="13" spans="2:6">
      <c r="B13" s="53"/>
      <c r="C13" s="48"/>
      <c r="D13" s="57"/>
      <c r="E13" s="63" t="s">
        <v>206</v>
      </c>
      <c r="F13" s="64"/>
    </row>
    <row r="14" spans="2:6" ht="27">
      <c r="B14" s="53"/>
      <c r="C14" s="48"/>
      <c r="D14" s="57"/>
      <c r="E14" s="63" t="s">
        <v>207</v>
      </c>
      <c r="F14" s="64"/>
    </row>
    <row r="15" spans="2:6" ht="27">
      <c r="B15" s="53"/>
      <c r="C15" s="48"/>
      <c r="D15" s="57"/>
      <c r="E15" s="63" t="s">
        <v>208</v>
      </c>
      <c r="F15" s="64"/>
    </row>
    <row r="16" spans="2:6" ht="27">
      <c r="B16" s="53"/>
      <c r="C16" s="48"/>
      <c r="D16" s="57"/>
      <c r="E16" s="63" t="s">
        <v>209</v>
      </c>
      <c r="F16" s="64"/>
    </row>
    <row r="17" spans="2:6">
      <c r="B17" s="53"/>
      <c r="C17" s="48"/>
      <c r="D17" s="57"/>
      <c r="E17" s="63" t="s">
        <v>210</v>
      </c>
      <c r="F17" s="64"/>
    </row>
    <row r="18" spans="2:6">
      <c r="B18" s="53"/>
      <c r="C18" s="48"/>
      <c r="D18" s="57"/>
      <c r="E18" s="63" t="s">
        <v>211</v>
      </c>
      <c r="F18" s="64"/>
    </row>
    <row r="19" spans="2:6" ht="27">
      <c r="B19" s="53"/>
      <c r="C19" s="48"/>
      <c r="D19" s="57"/>
      <c r="E19" s="63" t="s">
        <v>212</v>
      </c>
      <c r="F19" s="64"/>
    </row>
    <row r="20" spans="2:6" ht="27">
      <c r="B20" s="53"/>
      <c r="C20" s="48"/>
      <c r="D20" s="57"/>
      <c r="E20" s="63" t="s">
        <v>213</v>
      </c>
      <c r="F20" s="64"/>
    </row>
    <row r="21" spans="2:6">
      <c r="B21" s="53"/>
      <c r="C21" s="48"/>
      <c r="D21" s="57"/>
      <c r="E21" s="63" t="s">
        <v>214</v>
      </c>
      <c r="F21" s="64"/>
    </row>
    <row r="22" spans="2:6">
      <c r="B22" s="53"/>
      <c r="C22" s="48"/>
      <c r="D22" s="57"/>
      <c r="E22" s="63" t="s">
        <v>215</v>
      </c>
      <c r="F22" s="64"/>
    </row>
    <row r="23" spans="2:6" ht="27">
      <c r="B23" s="53"/>
      <c r="C23" s="48"/>
      <c r="D23" s="57"/>
      <c r="E23" s="63" t="s">
        <v>216</v>
      </c>
      <c r="F23" s="64"/>
    </row>
    <row r="24" spans="2:6" ht="40.5">
      <c r="B24" s="53"/>
      <c r="C24" s="48"/>
      <c r="D24" s="57"/>
      <c r="E24" s="63" t="s">
        <v>217</v>
      </c>
      <c r="F24" s="64" t="s">
        <v>203</v>
      </c>
    </row>
    <row r="25" spans="2:6" ht="27">
      <c r="B25" s="53"/>
      <c r="C25" s="48"/>
      <c r="D25" s="57"/>
      <c r="E25" s="63" t="s">
        <v>218</v>
      </c>
      <c r="F25" s="64"/>
    </row>
    <row r="26" spans="2:6" ht="40.5">
      <c r="B26" s="53"/>
      <c r="C26" s="48"/>
      <c r="D26" s="57"/>
      <c r="E26" s="63" t="s">
        <v>219</v>
      </c>
      <c r="F26" s="64"/>
    </row>
    <row r="27" spans="2:6" ht="40.5">
      <c r="B27" s="53"/>
      <c r="C27" s="48"/>
      <c r="D27" s="57"/>
      <c r="E27" s="63" t="s">
        <v>220</v>
      </c>
      <c r="F27" s="64"/>
    </row>
    <row r="28" spans="2:6" ht="40.5">
      <c r="B28" s="53"/>
      <c r="C28" s="48"/>
      <c r="D28" s="57"/>
      <c r="E28" s="63" t="s">
        <v>221</v>
      </c>
      <c r="F28" s="64"/>
    </row>
    <row r="29" spans="2:6" ht="27">
      <c r="B29" s="53"/>
      <c r="C29" s="48"/>
      <c r="D29" s="57"/>
      <c r="E29" s="63" t="s">
        <v>222</v>
      </c>
      <c r="F29" s="64"/>
    </row>
    <row r="30" spans="2:6" ht="40.5">
      <c r="B30" s="53"/>
      <c r="C30" s="48"/>
      <c r="D30" s="57"/>
      <c r="E30" s="63" t="s">
        <v>223</v>
      </c>
      <c r="F30" s="64"/>
    </row>
    <row r="31" spans="2:6" ht="40.5">
      <c r="B31" s="53"/>
      <c r="C31" s="48"/>
      <c r="D31" s="57"/>
      <c r="E31" s="63" t="s">
        <v>224</v>
      </c>
      <c r="F31" s="64"/>
    </row>
    <row r="32" spans="2:6" ht="40.5">
      <c r="B32" s="53"/>
      <c r="C32" s="48"/>
      <c r="D32" s="57"/>
      <c r="E32" s="63" t="s">
        <v>225</v>
      </c>
      <c r="F32" s="64"/>
    </row>
    <row r="33" spans="2:6" ht="40.5">
      <c r="B33" s="53"/>
      <c r="C33" s="48"/>
      <c r="D33" s="57"/>
      <c r="E33" s="63" t="s">
        <v>226</v>
      </c>
      <c r="F33" s="64"/>
    </row>
    <row r="34" spans="2:6" ht="40.5">
      <c r="B34" s="53"/>
      <c r="C34" s="48"/>
      <c r="D34" s="57"/>
      <c r="E34" s="63" t="s">
        <v>227</v>
      </c>
      <c r="F34" s="64"/>
    </row>
    <row r="35" spans="2:6" ht="40.5">
      <c r="B35" s="53"/>
      <c r="C35" s="48"/>
      <c r="D35" s="57"/>
      <c r="E35" s="63" t="s">
        <v>228</v>
      </c>
      <c r="F35" s="64"/>
    </row>
    <row r="36" spans="2:6" ht="27">
      <c r="B36" s="53"/>
      <c r="C36" s="48"/>
      <c r="D36" s="57"/>
      <c r="E36" s="63" t="s">
        <v>229</v>
      </c>
      <c r="F36" s="64"/>
    </row>
    <row r="37" spans="2:6" ht="40.5">
      <c r="B37" s="53"/>
      <c r="C37" s="48"/>
      <c r="D37" s="57"/>
      <c r="E37" s="63" t="s">
        <v>230</v>
      </c>
      <c r="F37" s="64"/>
    </row>
    <row r="38" spans="2:6" ht="40.5">
      <c r="B38" s="53"/>
      <c r="C38" s="48"/>
      <c r="D38" s="57"/>
      <c r="E38" s="63" t="s">
        <v>231</v>
      </c>
      <c r="F38" s="64"/>
    </row>
    <row r="39" spans="2:6" ht="27">
      <c r="B39" s="53"/>
      <c r="C39" s="48"/>
      <c r="D39" s="57"/>
      <c r="E39" s="63" t="s">
        <v>232</v>
      </c>
      <c r="F39" s="64"/>
    </row>
    <row r="40" spans="2:6" ht="40.5">
      <c r="B40" s="53"/>
      <c r="C40" s="48"/>
      <c r="D40" s="57"/>
      <c r="E40" s="63" t="s">
        <v>233</v>
      </c>
      <c r="F40" s="64"/>
    </row>
    <row r="41" spans="2:6" ht="40.5">
      <c r="B41" s="53"/>
      <c r="C41" s="48"/>
      <c r="D41" s="57"/>
      <c r="E41" s="63" t="s">
        <v>234</v>
      </c>
      <c r="F41" s="64"/>
    </row>
    <row r="42" spans="2:6" ht="40.5">
      <c r="B42" s="53"/>
      <c r="C42" s="48"/>
      <c r="D42" s="57"/>
      <c r="E42" s="63" t="s">
        <v>235</v>
      </c>
      <c r="F42" s="64"/>
    </row>
    <row r="43" spans="2:6" ht="40.5">
      <c r="B43" s="53"/>
      <c r="C43" s="48"/>
      <c r="D43" s="57"/>
      <c r="E43" s="63" t="s">
        <v>236</v>
      </c>
      <c r="F43" s="64"/>
    </row>
    <row r="44" spans="2:6" ht="40.5">
      <c r="B44" s="53"/>
      <c r="C44" s="48"/>
      <c r="D44" s="57"/>
      <c r="E44" s="63" t="s">
        <v>237</v>
      </c>
      <c r="F44" s="64"/>
    </row>
    <row r="45" spans="2:6" ht="27">
      <c r="B45" s="53"/>
      <c r="C45" s="48"/>
      <c r="D45" s="57"/>
      <c r="E45" s="63" t="s">
        <v>238</v>
      </c>
      <c r="F45" s="64" t="s">
        <v>203</v>
      </c>
    </row>
    <row r="46" spans="2:6" ht="27">
      <c r="B46" s="53"/>
      <c r="C46" s="48"/>
      <c r="D46" s="57"/>
      <c r="E46" s="63" t="s">
        <v>239</v>
      </c>
      <c r="F46" s="64"/>
    </row>
    <row r="47" spans="2:6" ht="27">
      <c r="B47" s="53"/>
      <c r="C47" s="48"/>
      <c r="D47" s="57"/>
      <c r="E47" s="63" t="s">
        <v>240</v>
      </c>
      <c r="F47" s="64"/>
    </row>
    <row r="48" spans="2:6" ht="27">
      <c r="B48" s="53"/>
      <c r="C48" s="48"/>
      <c r="D48" s="57"/>
      <c r="E48" s="63" t="s">
        <v>241</v>
      </c>
      <c r="F48" s="64"/>
    </row>
    <row r="49" spans="2:6" ht="27">
      <c r="B49" s="53"/>
      <c r="C49" s="48"/>
      <c r="D49" s="57"/>
      <c r="E49" s="63" t="s">
        <v>242</v>
      </c>
      <c r="F49" s="64"/>
    </row>
    <row r="50" spans="2:6" ht="27">
      <c r="B50" s="53"/>
      <c r="C50" s="48"/>
      <c r="D50" s="57"/>
      <c r="E50" s="63" t="s">
        <v>243</v>
      </c>
      <c r="F50" s="64"/>
    </row>
    <row r="51" spans="2:6" ht="27">
      <c r="B51" s="53"/>
      <c r="C51" s="48"/>
      <c r="D51" s="57"/>
      <c r="E51" s="63" t="s">
        <v>244</v>
      </c>
      <c r="F51" s="64"/>
    </row>
    <row r="52" spans="2:6" ht="27">
      <c r="B52" s="53"/>
      <c r="C52" s="48"/>
      <c r="D52" s="57"/>
      <c r="E52" s="63" t="s">
        <v>245</v>
      </c>
      <c r="F52" s="64"/>
    </row>
    <row r="53" spans="2:6" ht="27">
      <c r="B53" s="53"/>
      <c r="C53" s="48"/>
      <c r="D53" s="57"/>
      <c r="E53" s="63" t="s">
        <v>246</v>
      </c>
      <c r="F53" s="64"/>
    </row>
    <row r="54" spans="2:6" ht="27">
      <c r="B54" s="53"/>
      <c r="C54" s="48"/>
      <c r="D54" s="57"/>
      <c r="E54" s="63" t="s">
        <v>247</v>
      </c>
      <c r="F54" s="64"/>
    </row>
    <row r="55" spans="2:6" ht="27">
      <c r="B55" s="53"/>
      <c r="C55" s="48"/>
      <c r="D55" s="57"/>
      <c r="E55" s="63" t="s">
        <v>248</v>
      </c>
      <c r="F55" s="64"/>
    </row>
    <row r="56" spans="2:6" ht="27">
      <c r="B56" s="53"/>
      <c r="C56" s="48"/>
      <c r="D56" s="57"/>
      <c r="E56" s="63" t="s">
        <v>249</v>
      </c>
      <c r="F56" s="64"/>
    </row>
    <row r="57" spans="2:6" ht="27">
      <c r="B57" s="53"/>
      <c r="C57" s="48"/>
      <c r="D57" s="57"/>
      <c r="E57" s="63" t="s">
        <v>250</v>
      </c>
      <c r="F57" s="64"/>
    </row>
    <row r="58" spans="2:6" ht="27">
      <c r="B58" s="53"/>
      <c r="C58" s="48"/>
      <c r="D58" s="57"/>
      <c r="E58" s="63" t="s">
        <v>251</v>
      </c>
      <c r="F58" s="64"/>
    </row>
    <row r="59" spans="2:6" ht="27">
      <c r="B59" s="53"/>
      <c r="C59" s="48"/>
      <c r="D59" s="57"/>
      <c r="E59" s="63" t="s">
        <v>252</v>
      </c>
      <c r="F59" s="64"/>
    </row>
    <row r="60" spans="2:6" ht="27">
      <c r="B60" s="53"/>
      <c r="C60" s="48"/>
      <c r="D60" s="57"/>
      <c r="E60" s="63" t="s">
        <v>253</v>
      </c>
      <c r="F60" s="64"/>
    </row>
    <row r="61" spans="2:6" ht="27">
      <c r="B61" s="53"/>
      <c r="C61" s="48"/>
      <c r="D61" s="57"/>
      <c r="E61" s="63" t="s">
        <v>254</v>
      </c>
      <c r="F61" s="64"/>
    </row>
    <row r="62" spans="2:6" ht="27">
      <c r="B62" s="53"/>
      <c r="C62" s="48"/>
      <c r="D62" s="57"/>
      <c r="E62" s="63" t="s">
        <v>255</v>
      </c>
      <c r="F62" s="64"/>
    </row>
    <row r="63" spans="2:6" ht="27">
      <c r="B63" s="53"/>
      <c r="C63" s="48"/>
      <c r="D63" s="57"/>
      <c r="E63" s="63" t="s">
        <v>256</v>
      </c>
      <c r="F63" s="64"/>
    </row>
    <row r="64" spans="2:6" ht="27">
      <c r="B64" s="53"/>
      <c r="C64" s="48"/>
      <c r="D64" s="57"/>
      <c r="E64" s="63" t="s">
        <v>257</v>
      </c>
      <c r="F64" s="64"/>
    </row>
    <row r="65" spans="2:6" ht="27.75" thickBot="1">
      <c r="B65" s="51"/>
      <c r="C65" s="52"/>
      <c r="D65" s="60"/>
      <c r="E65" s="61" t="s">
        <v>258</v>
      </c>
      <c r="F65" s="62"/>
    </row>
    <row r="66" spans="2:6" ht="14.25" thickBot="1">
      <c r="B66" s="48"/>
      <c r="C66" s="48"/>
      <c r="D66" s="57"/>
      <c r="E66" s="57"/>
      <c r="F66" s="57"/>
    </row>
    <row r="67" spans="2:6" ht="40.5">
      <c r="B67" s="49" t="s">
        <v>259</v>
      </c>
      <c r="C67" s="50"/>
      <c r="D67" s="58"/>
      <c r="E67" s="58">
        <v>9</v>
      </c>
      <c r="F67" s="59"/>
    </row>
    <row r="68" spans="2:6" ht="27">
      <c r="B68" s="53"/>
      <c r="C68" s="48"/>
      <c r="D68" s="57"/>
      <c r="E68" s="63" t="s">
        <v>260</v>
      </c>
      <c r="F68" s="64" t="s">
        <v>203</v>
      </c>
    </row>
    <row r="69" spans="2:6" ht="27">
      <c r="B69" s="53"/>
      <c r="C69" s="48"/>
      <c r="D69" s="57"/>
      <c r="E69" s="63" t="s">
        <v>261</v>
      </c>
      <c r="F69" s="64"/>
    </row>
    <row r="70" spans="2:6" ht="40.5">
      <c r="B70" s="53"/>
      <c r="C70" s="48"/>
      <c r="D70" s="57"/>
      <c r="E70" s="63" t="s">
        <v>262</v>
      </c>
      <c r="F70" s="64" t="s">
        <v>203</v>
      </c>
    </row>
    <row r="71" spans="2:6" ht="27">
      <c r="B71" s="53"/>
      <c r="C71" s="48"/>
      <c r="D71" s="57"/>
      <c r="E71" s="63" t="s">
        <v>263</v>
      </c>
      <c r="F71" s="64"/>
    </row>
    <row r="72" spans="2:6" ht="40.5">
      <c r="B72" s="53"/>
      <c r="C72" s="48"/>
      <c r="D72" s="57"/>
      <c r="E72" s="63" t="s">
        <v>264</v>
      </c>
      <c r="F72" s="64"/>
    </row>
    <row r="73" spans="2:6" ht="27">
      <c r="B73" s="53"/>
      <c r="C73" s="48"/>
      <c r="D73" s="57"/>
      <c r="E73" s="63" t="s">
        <v>265</v>
      </c>
      <c r="F73" s="64"/>
    </row>
    <row r="74" spans="2:6" ht="27">
      <c r="B74" s="53"/>
      <c r="C74" s="48"/>
      <c r="D74" s="57"/>
      <c r="E74" s="63" t="s">
        <v>266</v>
      </c>
      <c r="F74" s="64" t="s">
        <v>203</v>
      </c>
    </row>
    <row r="75" spans="2:6" ht="27.75" thickBot="1">
      <c r="B75" s="51"/>
      <c r="C75" s="52"/>
      <c r="D75" s="60"/>
      <c r="E75" s="61" t="s">
        <v>267</v>
      </c>
      <c r="F75" s="62"/>
    </row>
    <row r="76" spans="2:6">
      <c r="B76" s="48"/>
      <c r="C76" s="48"/>
      <c r="D76" s="57"/>
      <c r="E76" s="57"/>
      <c r="F76" s="57"/>
    </row>
    <row r="77" spans="2:6">
      <c r="B77" s="48"/>
      <c r="C77" s="48"/>
      <c r="D77" s="57"/>
      <c r="E77" s="57"/>
      <c r="F77" s="57"/>
    </row>
    <row r="78" spans="2:6">
      <c r="B78" s="47" t="s">
        <v>268</v>
      </c>
      <c r="C78" s="47"/>
      <c r="D78" s="56"/>
      <c r="E78" s="56"/>
      <c r="F78" s="56"/>
    </row>
    <row r="79" spans="2:6" ht="14.25" thickBot="1">
      <c r="B79" s="48"/>
      <c r="C79" s="48"/>
      <c r="D79" s="57"/>
      <c r="E79" s="57"/>
      <c r="F79" s="57"/>
    </row>
    <row r="80" spans="2:6" ht="41.25" thickBot="1">
      <c r="B80" s="54" t="s">
        <v>269</v>
      </c>
      <c r="C80" s="55"/>
      <c r="D80" s="65"/>
      <c r="E80" s="65">
        <v>2</v>
      </c>
      <c r="F80" s="66" t="s">
        <v>203</v>
      </c>
    </row>
    <row r="81" spans="2:6">
      <c r="B81" s="48"/>
      <c r="C81" s="48"/>
      <c r="D81" s="57"/>
      <c r="E81" s="57"/>
      <c r="F81" s="57"/>
    </row>
  </sheetData>
  <phoneticPr fontId="1"/>
  <hyperlinks>
    <hyperlink ref="E9" location="'記入注記'!D28" display="'記入注記'!D28"/>
    <hyperlink ref="E12" location="'記入注記'!D5:I29" display="'記入注記'!D5:I29"/>
    <hyperlink ref="E13" location="'記入注記'!N5" display="'記入注記'!N5"/>
    <hyperlink ref="E14" location="'記入注記'!D30:D32" display="'記入注記'!D30:D32"/>
    <hyperlink ref="E15" location="'記入注記'!N19:O19" display="'記入注記'!N19:O19"/>
    <hyperlink ref="E16" location="'記入注記'!P10:Q13" display="'記入注記'!P10:Q13"/>
    <hyperlink ref="E17" location="'記入注記'!M4" display="'記入注記'!M4"/>
    <hyperlink ref="E18" location="'記入注記'!P5" display="'記入注記'!P5"/>
    <hyperlink ref="E19" location="'記入注記'!X10:Y11" display="'記入注記'!X10:Y11"/>
    <hyperlink ref="E20" location="'記入注記'!T13:Y13" display="'記入注記'!T13:Y13"/>
    <hyperlink ref="E21" location="'記入注記'!H30" display="'記入注記'!H30"/>
    <hyperlink ref="E22" location="'記入注記'!E32" display="'記入注記'!E32"/>
    <hyperlink ref="E23" location="'記入注記'!R10:W11" display="'記入注記'!R10:W11"/>
    <hyperlink ref="E24" location="'入力画面　　軽減税率8%'!D5:T5" display="'入力画面　　軽減税率8%'!D5:T5"/>
    <hyperlink ref="E25" location="'入力画面　　軽減税率8%'!M4" display="'入力画面　　軽減税率8%'!M4"/>
    <hyperlink ref="E26" location="'入力画面　　軽減税率8%'!T10:W10" display="'入力画面　　軽減税率8%'!T10:W10"/>
    <hyperlink ref="E27" location="'入力画面　　軽減税率8%'!X10:Y11" display="'入力画面　　軽減税率8%'!X10:Y11"/>
    <hyperlink ref="E28" location="'入力画面　　軽減税率8%'!V13:Y13" display="'入力画面　　軽減税率8%'!V13:Y13"/>
    <hyperlink ref="E29" location="'入力画面　　軽減税率8%'!H32" display="'入力画面　　軽減税率8%'!H32"/>
    <hyperlink ref="E30" location="'入力画面　　軽減税率8%'!D29:D34" display="'入力画面　　軽減税率8%'!D29:D34"/>
    <hyperlink ref="E31" location="'入力画面　　軽減税率8%'!D12:Q12" display="'入力画面　　軽減税率8%'!D12:Q12"/>
    <hyperlink ref="E32" location="'入力画面　　軽減税率8%'!D10:S10" display="'入力画面　　軽減税率8%'!D10:S10"/>
    <hyperlink ref="E33" location="'入力画面　　軽減税率8%'!D11:Q11" display="'入力画面　　軽減税率8%'!D11:Q11"/>
    <hyperlink ref="E34" location="'入力画面　　軽減税率8%'!D15:T28" display="'入力画面　　軽減税率8%'!D15:T28"/>
    <hyperlink ref="E35" location="'入力画面　　軽減税率8%'!D13:Q13" display="'入力画面　　軽減税率8%'!D13:Q13"/>
    <hyperlink ref="E36" location="'入力画面　　軽減税率8%'!T12" display="'入力画面　　軽減税率8%'!T12"/>
    <hyperlink ref="E37" location="'入力画面　　軽減税率8%'!T11:W11" display="'入力画面　　軽減税率8%'!T11:W11"/>
    <hyperlink ref="E38" location="'入力画面　　軽減税率8%'!D14:Q14" display="'入力画面　　軽減税率8%'!D14:Q14"/>
    <hyperlink ref="E39" location="'入力画面　　軽減税率8%'!T14" display="'入力画面　　軽減税率8%'!T14"/>
    <hyperlink ref="E40" location="'入力画面　　軽減税率8%'!T13:U13" display="'入力画面　　軽減税率8%'!T13:U13"/>
    <hyperlink ref="E41" location="'入力画面　　軽減税率8%'!R11:S14" display="'入力画面　　軽減税率8%'!R11:S14"/>
    <hyperlink ref="E42" location="'入力画面　　軽減税率8%'!E29:T31" display="'入力画面　　軽減税率8%'!E29:T31"/>
    <hyperlink ref="E43" location="'入力画面　　軽減税率8%'!D7:T9" display="'入力画面　　軽減税率8%'!D7:T9"/>
    <hyperlink ref="E44" location="'入力画面　　軽減税率8%'!D6:X6" display="'入力画面　　軽減税率8%'!D6:X6"/>
    <hyperlink ref="E45" location="'入力画面　10％'!D5:T5" display="'入力画面　10％'!D5:T5"/>
    <hyperlink ref="E46" location="'入力画面　10％'!M4" display="'入力画面　10％'!M4"/>
    <hyperlink ref="E47" location="'入力画面　10％'!T10:W10" display="'入力画面　10％'!T10:W10"/>
    <hyperlink ref="E48" location="'入力画面　10％'!X10:Y11" display="'入力画面　10％'!X10:Y11"/>
    <hyperlink ref="E49" location="'入力画面　10％'!V13:Y13" display="'入力画面　10％'!V13:Y13"/>
    <hyperlink ref="E50" location="'入力画面　10％'!H32" display="'入力画面　10％'!H32"/>
    <hyperlink ref="E51" location="'入力画面　10％'!D29:D34" display="'入力画面　10％'!D29:D34"/>
    <hyperlink ref="E52" location="'入力画面　10％'!D12:Q12" display="'入力画面　10％'!D12:Q12"/>
    <hyperlink ref="E53" location="'入力画面　10％'!D10:S10" display="'入力画面　10％'!D10:S10"/>
    <hyperlink ref="E54" location="'入力画面　10％'!D11:Q11" display="'入力画面　10％'!D11:Q11"/>
    <hyperlink ref="E55" location="'入力画面　10％'!D15:T28" display="'入力画面　10％'!D15:T28"/>
    <hyperlink ref="E56" location="'入力画面　10％'!D13:Q13" display="'入力画面　10％'!D13:Q13"/>
    <hyperlink ref="E57" location="'入力画面　10％'!T12" display="'入力画面　10％'!T12"/>
    <hyperlink ref="E58" location="'入力画面　10％'!T11:W11" display="'入力画面　10％'!T11:W11"/>
    <hyperlink ref="E59" location="'入力画面　10％'!D14:Q14" display="'入力画面　10％'!D14:Q14"/>
    <hyperlink ref="E60" location="'入力画面　10％'!T14" display="'入力画面　10％'!T14"/>
    <hyperlink ref="E61" location="'入力画面　10％'!T13:U13" display="'入力画面　10％'!T13:U13"/>
    <hyperlink ref="E62" location="'入力画面　10％'!R11:S14" display="'入力画面　10％'!R11:S14"/>
    <hyperlink ref="E63" location="'入力画面　10％'!E29:T31" display="'入力画面　10％'!E29:T31"/>
    <hyperlink ref="E64" location="'入力画面　10％'!D7:T9" display="'入力画面　10％'!D7:T9"/>
    <hyperlink ref="E65" location="'入力画面　10％'!D6:U6" display="'入力画面　10％'!D6:U6"/>
    <hyperlink ref="E68" location="'記入注記'!D16:E16" display="'記入注記'!D16:E16"/>
    <hyperlink ref="E69" location="'記入注記'!D32:E32" display="'記入注記'!D32:E32"/>
    <hyperlink ref="E70" location="'入力画面　　軽減税率8%'!D18:E18" display="'入力画面　　軽減税率8%'!D18:E18"/>
    <hyperlink ref="E71" location="'入力画面　　軽減税率8%'!D34" display="'入力画面　　軽減税率8%'!D34"/>
    <hyperlink ref="E72" location="'入力画面　　軽減税率8%'!D24:E24" display="'入力画面　　軽減税率8%'!D24:E24"/>
    <hyperlink ref="E73" location="'入力画面　　軽減税率8%'!F23" display="'入力画面　　軽減税率8%'!F23"/>
    <hyperlink ref="E74" location="'入力画面　10％'!D34" display="'入力画面　10％'!D34"/>
    <hyperlink ref="E75" location="'入力画面　10％'!D18:E18" display="'入力画面　10％'!D18:E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5</vt:i4>
      </vt:variant>
    </vt:vector>
  </HeadingPairs>
  <TitlesOfParts>
    <vt:vector size="14" baseType="lpstr">
      <vt:lpstr>記入注記</vt:lpstr>
      <vt:lpstr>入力画面　　軽減税率8%</vt:lpstr>
      <vt:lpstr>請求書8％</vt:lpstr>
      <vt:lpstr>入力画面　10％</vt:lpstr>
      <vt:lpstr>請求書10％</vt:lpstr>
      <vt:lpstr>注意文</vt:lpstr>
      <vt:lpstr>押印枠</vt:lpstr>
      <vt:lpstr>Sheet1</vt:lpstr>
      <vt:lpstr>互換性レポート</vt:lpstr>
      <vt:lpstr>記入注記!Print_Area</vt:lpstr>
      <vt:lpstr>'請求書10％'!Print_Area</vt:lpstr>
      <vt:lpstr>'請求書8％'!Print_Area</vt:lpstr>
      <vt:lpstr>'入力画面　　軽減税率8%'!Print_Area</vt:lpstr>
      <vt:lpstr>'入力画面　10％'!Print_Area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01002</dc:creator>
  <cp:lastModifiedBy>00170</cp:lastModifiedBy>
  <cp:lastPrinted>2023-10-12T08:48:34Z</cp:lastPrinted>
  <dcterms:created xsi:type="dcterms:W3CDTF">2017-10-20T02:25:42Z</dcterms:created>
  <dcterms:modified xsi:type="dcterms:W3CDTF">2023-10-18T23:35:04Z</dcterms:modified>
</cp:coreProperties>
</file>